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C12" i="4"/>
  <c r="L9" i="4"/>
  <c r="T2" i="4" s="1"/>
  <c r="Q16" i="4" s="1"/>
  <c r="B9" i="4"/>
  <c r="T1" i="4" s="1"/>
  <c r="A9" i="4"/>
  <c r="P2" i="4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s="1"/>
  <c r="P15" i="4" l="1"/>
  <c r="C9" i="4"/>
  <c r="Q2" i="4" s="1"/>
  <c r="Q23" i="4" s="1"/>
  <c r="L9" i="1"/>
  <c r="T2" i="1" s="1"/>
  <c r="S30" i="1" s="1"/>
  <c r="Q2" i="1"/>
  <c r="Q9" i="1" s="1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Q30" i="4" l="1"/>
  <c r="Q9" i="4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<sst xmlns="http://schemas.openxmlformats.org/spreadsheetml/2006/main" count="278" uniqueCount="44">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</sst>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268.15836012587295</c:v>
                </c:pt>
                <c:pt idx="1">
                  <c:v>296.51785381314312</c:v>
                </c:pt>
                <c:pt idx="2">
                  <c:v>313.48022875163605</c:v>
                </c:pt>
                <c:pt idx="3">
                  <c:v>298.47958978942506</c:v>
                </c:pt>
                <c:pt idx="4">
                  <c:v>269.15811423859827</c:v>
                </c:pt>
                <c:pt idx="5">
                  <c:v>277.11206707436952</c:v>
                </c:pt>
                <c:pt idx="6">
                  <c:v>346.37863802558502</c:v>
                </c:pt>
                <c:pt idx="7">
                  <c:v>427.53145990134169</c:v>
                </c:pt>
                <c:pt idx="8">
                  <c:v>439.17024341294615</c:v>
                </c:pt>
                <c:pt idx="9">
                  <c:v>365.25482337045742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266</c:v>
                </c:pt>
                <c:pt idx="1">
                  <c:v>297</c:v>
                </c:pt>
                <c:pt idx="2">
                  <c:v>286</c:v>
                </c:pt>
                <c:pt idx="3">
                  <c:v>296</c:v>
                </c:pt>
                <c:pt idx="4">
                  <c:v>295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36416"/>
        <c:axId val="57436992"/>
      </c:scatterChart>
      <c:valAx>
        <c:axId val="574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436992"/>
        <c:crosses val="autoZero"/>
        <c:crossBetween val="midCat"/>
      </c:valAx>
      <c:valAx>
        <c:axId val="5743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436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1140.7847817122242</c:v>
                </c:pt>
                <c:pt idx="1">
                  <c:v>1129.8330839056987</c:v>
                </c:pt>
                <c:pt idx="2">
                  <c:v>1121.0389080185612</c:v>
                </c:pt>
                <c:pt idx="3">
                  <c:v>1115.3373258791778</c:v>
                </c:pt>
                <c:pt idx="4">
                  <c:v>1113.4982030407934</c:v>
                </c:pt>
                <c:pt idx="5">
                  <c:v>1116.0828453503195</c:v>
                </c:pt>
                <c:pt idx="6">
                  <c:v>1123.4100620576139</c:v>
                </c:pt>
                <c:pt idx="7">
                  <c:v>1135.5332471420204</c:v>
                </c:pt>
                <c:pt idx="8">
                  <c:v>1152.2296227697022</c:v>
                </c:pt>
                <c:pt idx="9">
                  <c:v>1173.0022811750255</c:v>
                </c:pt>
                <c:pt idx="10">
                  <c:v>1197.0951238487733</c:v>
                </c:pt>
                <c:pt idx="11">
                  <c:v>1223.5202510397651</c:v>
                </c:pt>
                <c:pt idx="12">
                  <c:v>1251.0968220010441</c:v>
                </c:pt>
                <c:pt idx="13">
                  <c:v>1278.4999085104687</c:v>
                </c:pt>
                <c:pt idx="14">
                  <c:v>1304.3174211245976</c:v>
                </c:pt>
                <c:pt idx="15">
                  <c:v>1327.112817542197</c:v>
                </c:pt>
                <c:pt idx="16">
                  <c:v>1345.491020809646</c:v>
                </c:pt>
                <c:pt idx="17">
                  <c:v>1358.1647940264729</c:v>
                </c:pt>
                <c:pt idx="18">
                  <c:v>1364.0187460290895</c:v>
                </c:pt>
                <c:pt idx="19">
                  <c:v>1362.1681834127962</c:v>
                </c:pt>
                <c:pt idx="20">
                  <c:v>1352.0101780156535</c:v>
                </c:pt>
                <c:pt idx="21">
                  <c:v>1333.2644810725642</c:v>
                </c:pt>
                <c:pt idx="22">
                  <c:v>1306.0022768483368</c:v>
                </c:pt>
                <c:pt idx="23">
                  <c:v>1270.661216919038</c:v>
                </c:pt>
                <c:pt idx="24">
                  <c:v>1228.0456951324395</c:v>
                </c:pt>
                <c:pt idx="25">
                  <c:v>1179.3118934600479</c:v>
                </c:pt>
                <c:pt idx="26">
                  <c:v>1125.9377290497114</c:v>
                </c:pt>
                <c:pt idx="27">
                  <c:v>1069.6784399560463</c:v>
                </c:pt>
                <c:pt idx="28">
                  <c:v>1012.5091378336588</c:v>
                </c:pt>
                <c:pt idx="29">
                  <c:v>956.55620718294995</c:v>
                </c:pt>
                <c:pt idx="30">
                  <c:v>904.01992056489803</c:v>
                </c:pt>
                <c:pt idx="31">
                  <c:v>857.09104758458852</c:v>
                </c:pt>
                <c:pt idx="32">
                  <c:v>817.86454520601671</c:v>
                </c:pt>
                <c:pt idx="33">
                  <c:v>788.25361439534538</c:v>
                </c:pt>
                <c:pt idx="34">
                  <c:v>769.90748351998559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38720"/>
        <c:axId val="57439296"/>
      </c:scatterChart>
      <c:valAx>
        <c:axId val="5743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439296"/>
        <c:crosses val="autoZero"/>
        <c:crossBetween val="midCat"/>
      </c:valAx>
      <c:valAx>
        <c:axId val="5743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438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5.7</v>
      </c>
      <c r="O1" t="s">
        <v>39</v>
      </c>
      <c r="P1" s="2">
        <f>M2</f>
        <v>5</v>
      </c>
      <c r="Q1" s="2">
        <f>A9</f>
        <v>15</v>
      </c>
      <c r="R1" s="2">
        <f>E9</f>
        <v>-0.11828040545684326</v>
      </c>
      <c r="S1" s="2">
        <f>F9</f>
        <v>-0.70878184905232777</v>
      </c>
      <c r="T1" s="2">
        <f>B9</f>
        <v>1440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10">
        <v>5.6</v>
      </c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-5.2940972792780876</v>
      </c>
      <c r="S2" s="2">
        <f>H9</f>
        <v>-1.3020902271921746</v>
      </c>
      <c r="T2" s="2">
        <f>L9</f>
        <v>4377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-0.11828040545684326</v>
      </c>
      <c r="Q3" s="2">
        <f>G9</f>
        <v>-5.2940972792780876</v>
      </c>
      <c r="R3" s="2">
        <f>I9</f>
        <v>2.8695708065934573</v>
      </c>
      <c r="S3" s="2">
        <f>K9</f>
        <v>-0.12688020766118341</v>
      </c>
      <c r="T3" s="2">
        <f>M9</f>
        <v>-58.62959029706289</v>
      </c>
      <c r="U3" s="2" t="s">
        <v>39</v>
      </c>
      <c r="V3" s="2"/>
      <c r="W3" s="2" t="s">
        <v>39</v>
      </c>
      <c r="X3" s="2">
        <f>AE8</f>
        <v>269.15811423859827</v>
      </c>
      <c r="Y3" s="2">
        <f>AC10</f>
        <v>7.5736527009095465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1.1023157894736841</v>
      </c>
      <c r="O4" t="s">
        <v>39</v>
      </c>
      <c r="P4" s="6">
        <f>F9</f>
        <v>-0.70878184905232777</v>
      </c>
      <c r="Q4" s="2">
        <f>H9</f>
        <v>-1.3020902271921746</v>
      </c>
      <c r="R4" s="2">
        <f>K9</f>
        <v>-0.12688020766118341</v>
      </c>
      <c r="S4" s="2">
        <f>J9</f>
        <v>2.1304291934065427</v>
      </c>
      <c r="T4" s="2">
        <f>N9</f>
        <v>-214.79078967151165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38.432597430724542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1440</v>
      </c>
      <c r="Q8" s="2">
        <f t="shared" ref="Q8:S8" si="0">Q1</f>
        <v>15</v>
      </c>
      <c r="R8" s="2">
        <f t="shared" si="0"/>
        <v>-0.11828040545684326</v>
      </c>
      <c r="S8" s="2">
        <f t="shared" si="0"/>
        <v>-0.70878184905232777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-25.841885761401727</v>
      </c>
      <c r="AE8" s="2">
        <f>AE16</f>
        <v>269.15811423859827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1440</v>
      </c>
      <c r="C9">
        <f>SUM(C12:C16)</f>
        <v>55</v>
      </c>
      <c r="E9">
        <f t="shared" ref="E9:N9" si="1">SUM(E12:E16)</f>
        <v>-0.11828040545684326</v>
      </c>
      <c r="F9">
        <f t="shared" si="1"/>
        <v>-0.70878184905232777</v>
      </c>
      <c r="G9">
        <f t="shared" si="1"/>
        <v>-5.2940972792780876</v>
      </c>
      <c r="H9">
        <f t="shared" si="1"/>
        <v>-1.3020902271921746</v>
      </c>
      <c r="I9">
        <f t="shared" si="1"/>
        <v>2.8695708065934573</v>
      </c>
      <c r="J9">
        <f t="shared" si="1"/>
        <v>2.1304291934065427</v>
      </c>
      <c r="K9">
        <f t="shared" si="1"/>
        <v>-0.12688020766118341</v>
      </c>
      <c r="L9">
        <f t="shared" si="1"/>
        <v>4377</v>
      </c>
      <c r="M9">
        <f t="shared" si="1"/>
        <v>-58.62959029706289</v>
      </c>
      <c r="N9">
        <f t="shared" si="1"/>
        <v>-214.79078967151165</v>
      </c>
      <c r="O9" s="2"/>
      <c r="P9" s="2">
        <f t="shared" ref="P9:P11" si="2">T2</f>
        <v>4377</v>
      </c>
      <c r="Q9" s="2">
        <f t="shared" ref="Q9:S11" si="3">Q2</f>
        <v>55</v>
      </c>
      <c r="R9" s="2">
        <f t="shared" si="3"/>
        <v>-5.2940972792780876</v>
      </c>
      <c r="S9" s="2">
        <f t="shared" si="3"/>
        <v>-1.3020902271921746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-58.62959029706289</v>
      </c>
      <c r="Q10" s="2">
        <f t="shared" si="3"/>
        <v>-5.2940972792780876</v>
      </c>
      <c r="R10" s="2">
        <f t="shared" si="3"/>
        <v>2.8695708065934573</v>
      </c>
      <c r="S10" s="2">
        <f t="shared" si="3"/>
        <v>-0.12688020766118341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7.5736527009095465</v>
      </c>
      <c r="AD10" s="2">
        <f>SUM(AD12:AD16)</f>
        <v>1434.0053808498617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-214.79078967151165</v>
      </c>
      <c r="Q11" s="2">
        <f t="shared" si="3"/>
        <v>-1.3020902271921746</v>
      </c>
      <c r="R11" s="2">
        <f t="shared" si="3"/>
        <v>-0.12688020766118341</v>
      </c>
      <c r="S11" s="2">
        <f t="shared" si="3"/>
        <v>2.1304291934065427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266</v>
      </c>
      <c r="C12" s="2">
        <f>A12*A12</f>
        <v>1</v>
      </c>
      <c r="D12">
        <f t="shared" ref="D12:D21" si="4">A12*$M$4</f>
        <v>1.1023157894736841</v>
      </c>
      <c r="E12" s="2">
        <f>SIN(D12)</f>
        <v>0.89225540252745505</v>
      </c>
      <c r="F12" s="2">
        <f>COS(D12)</f>
        <v>0.45153105835653123</v>
      </c>
      <c r="G12" s="2">
        <f>A12*E12</f>
        <v>0.89225540252745505</v>
      </c>
      <c r="H12" s="2">
        <f>A12*F12</f>
        <v>0.45153105835653123</v>
      </c>
      <c r="I12" s="2">
        <f>E12*E12</f>
        <v>0.79611970333943083</v>
      </c>
      <c r="J12" s="2">
        <f>F12*F12</f>
        <v>0.20388029666056923</v>
      </c>
      <c r="K12" s="2">
        <f>E12*F12</f>
        <v>0.40288102622755456</v>
      </c>
      <c r="L12" s="2">
        <f>A12*B12</f>
        <v>266</v>
      </c>
      <c r="M12" s="2">
        <f>B12*E12</f>
        <v>237.33993707230306</v>
      </c>
      <c r="N12" s="2">
        <f>B12*F12</f>
        <v>120.10726152283731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13.630244051335733</v>
      </c>
      <c r="X12" s="2">
        <f>$T$27*E12</f>
        <v>12.871531568450367</v>
      </c>
      <c r="Y12" s="2">
        <f>$T$34*H12</f>
        <v>-4.4095740032550736</v>
      </c>
      <c r="Z12" s="2">
        <f>$T$13</f>
        <v>246.0661585093419</v>
      </c>
      <c r="AA12">
        <f>V12</f>
        <v>1</v>
      </c>
      <c r="AB12">
        <f>AE12-$AB$1</f>
        <v>268.15836012587295</v>
      </c>
      <c r="AC12" s="2">
        <f>B12</f>
        <v>266</v>
      </c>
      <c r="AD12" s="2">
        <f>(AB12-AC12)^2</f>
        <v>4.6585184329582789</v>
      </c>
      <c r="AE12" s="2">
        <f t="shared" ref="AE12:AE21" si="5">SUM(W12:Z12)</f>
        <v>268.15836012587295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297</v>
      </c>
      <c r="C13" s="2">
        <f t="shared" ref="C13:C21" si="6">A13*A13</f>
        <v>4</v>
      </c>
      <c r="D13">
        <f t="shared" si="4"/>
        <v>2.2046315789473683</v>
      </c>
      <c r="E13" s="2">
        <f t="shared" ref="E13:E21" si="7">SIN(D13)</f>
        <v>0.80576205245510912</v>
      </c>
      <c r="F13" s="2">
        <f t="shared" ref="F13:F21" si="8">COS(D13)</f>
        <v>-0.59223940667886166</v>
      </c>
      <c r="G13" s="2">
        <f t="shared" ref="G13:G21" si="9">A13*E13</f>
        <v>1.6115241049102182</v>
      </c>
      <c r="H13" s="2">
        <f t="shared" ref="H13:H21" si="10">A13*F13</f>
        <v>-1.1844788133577233</v>
      </c>
      <c r="I13" s="2">
        <f t="shared" ref="I13:I21" si="11">E13*E13</f>
        <v>0.64925248517667</v>
      </c>
      <c r="J13" s="2">
        <f t="shared" ref="J13:J21" si="12">F13*F13</f>
        <v>0.35074751482333011</v>
      </c>
      <c r="K13" s="2">
        <f t="shared" ref="K13:K21" si="13">E13*F13</f>
        <v>-0.47720403987035565</v>
      </c>
      <c r="L13" s="2">
        <f t="shared" ref="L13:L16" si="14">A13*B13</f>
        <v>594</v>
      </c>
      <c r="M13" s="2">
        <f t="shared" ref="M13:M16" si="15">B13*E13</f>
        <v>239.31132957916742</v>
      </c>
      <c r="N13" s="2">
        <f t="shared" ref="N13:N16" si="16">B13*F13</f>
        <v>-175.89510378362192</v>
      </c>
      <c r="O13" s="2"/>
      <c r="P13" s="2"/>
      <c r="Q13" s="2"/>
      <c r="R13" s="2"/>
      <c r="S13" s="2">
        <f>MDETERM(P8:S11)</f>
        <v>9456.9616113143911</v>
      </c>
      <c r="T13" s="8">
        <f>S13/T6</f>
        <v>246.0661585093419</v>
      </c>
      <c r="U13" s="2" t="s">
        <v>39</v>
      </c>
      <c r="V13" s="2">
        <v>2</v>
      </c>
      <c r="W13" s="2">
        <f t="shared" ref="W13:W21" si="17">$T$20*V13</f>
        <v>27.260488102671466</v>
      </c>
      <c r="X13" s="2">
        <f t="shared" ref="X13:X21" si="18">$T$27*E13</f>
        <v>11.623792543543793</v>
      </c>
      <c r="Y13" s="2">
        <f t="shared" ref="Y13:Y21" si="19">$T$34*H13</f>
        <v>11.567414657585948</v>
      </c>
      <c r="Z13" s="2">
        <f t="shared" ref="Z13:Z21" si="20">$T$13</f>
        <v>246.0661585093419</v>
      </c>
      <c r="AA13">
        <f t="shared" ref="AA13:AA21" si="21">V13</f>
        <v>2</v>
      </c>
      <c r="AB13">
        <f t="shared" ref="AB13:AB16" si="22">AE13-$AB$1</f>
        <v>296.51785381314312</v>
      </c>
      <c r="AC13" s="2">
        <f t="shared" ref="AC13:AC16" si="23">B13</f>
        <v>297</v>
      </c>
      <c r="AD13" s="2">
        <f t="shared" ref="AD13:AD16" si="24">(AB13-AC13)^2</f>
        <v>0.23246494550062979</v>
      </c>
      <c r="AE13" s="2">
        <f t="shared" si="5"/>
        <v>296.51785381314312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286</v>
      </c>
      <c r="C14" s="2">
        <f t="shared" si="6"/>
        <v>9</v>
      </c>
      <c r="D14">
        <f t="shared" si="4"/>
        <v>3.3069473684210524</v>
      </c>
      <c r="E14" s="2">
        <f t="shared" si="7"/>
        <v>-0.16460221787028259</v>
      </c>
      <c r="F14" s="2">
        <f t="shared" si="8"/>
        <v>-0.98636003055283217</v>
      </c>
      <c r="G14" s="2">
        <f t="shared" si="9"/>
        <v>-0.49380665361084775</v>
      </c>
      <c r="H14" s="2">
        <f t="shared" si="10"/>
        <v>-2.9590800916584965</v>
      </c>
      <c r="I14" s="2">
        <f t="shared" si="11"/>
        <v>2.7093890127815979E-2</v>
      </c>
      <c r="J14" s="2">
        <f t="shared" si="12"/>
        <v>0.97290610987218396</v>
      </c>
      <c r="K14" s="2">
        <f t="shared" si="13"/>
        <v>0.16235704864759587</v>
      </c>
      <c r="L14" s="2">
        <f t="shared" si="14"/>
        <v>858</v>
      </c>
      <c r="M14" s="2">
        <f t="shared" si="15"/>
        <v>-47.076234310900823</v>
      </c>
      <c r="N14" s="2">
        <f t="shared" si="16"/>
        <v>-282.09896873810999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40.890732154007196</v>
      </c>
      <c r="X14" s="2">
        <f t="shared" si="18"/>
        <v>-2.3745248698441976</v>
      </c>
      <c r="Y14" s="2">
        <f t="shared" si="19"/>
        <v>28.897862958131125</v>
      </c>
      <c r="Z14" s="2">
        <f t="shared" si="20"/>
        <v>246.0661585093419</v>
      </c>
      <c r="AA14">
        <f t="shared" si="21"/>
        <v>3</v>
      </c>
      <c r="AB14">
        <f t="shared" si="22"/>
        <v>313.48022875163605</v>
      </c>
      <c r="AC14" s="2">
        <f t="shared" si="23"/>
        <v>286</v>
      </c>
      <c r="AD14" s="2">
        <f t="shared" si="24"/>
        <v>755.16297224224445</v>
      </c>
      <c r="AE14" s="2">
        <f t="shared" si="5"/>
        <v>313.48022875163605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296</v>
      </c>
      <c r="C15" s="2">
        <f t="shared" si="6"/>
        <v>16</v>
      </c>
      <c r="D15">
        <f t="shared" si="4"/>
        <v>4.4092631578947366</v>
      </c>
      <c r="E15" s="2">
        <f t="shared" si="7"/>
        <v>-0.95440807974071118</v>
      </c>
      <c r="F15" s="2">
        <f t="shared" si="8"/>
        <v>-0.29850497035333995</v>
      </c>
      <c r="G15" s="2">
        <f t="shared" si="9"/>
        <v>-3.8176323189628447</v>
      </c>
      <c r="H15" s="2">
        <f t="shared" si="10"/>
        <v>-1.1940198814133598</v>
      </c>
      <c r="I15" s="2">
        <f t="shared" si="11"/>
        <v>0.91089478267435176</v>
      </c>
      <c r="J15" s="2">
        <f t="shared" si="12"/>
        <v>8.9105217325648356E-2</v>
      </c>
      <c r="K15" s="2">
        <f t="shared" si="13"/>
        <v>0.28489555554798912</v>
      </c>
      <c r="L15" s="2">
        <f t="shared" si="14"/>
        <v>1184</v>
      </c>
      <c r="M15" s="2">
        <f t="shared" si="15"/>
        <v>-282.50479160325051</v>
      </c>
      <c r="N15" s="2">
        <f t="shared" si="16"/>
        <v>-88.357471224588622</v>
      </c>
      <c r="O15" s="2"/>
      <c r="P15" s="2">
        <f>P1</f>
        <v>5</v>
      </c>
      <c r="Q15" s="2">
        <f>T1</f>
        <v>1440</v>
      </c>
      <c r="R15" s="2">
        <f t="shared" ref="R15:S15" si="25">R1</f>
        <v>-0.11828040545684326</v>
      </c>
      <c r="S15" s="2">
        <f t="shared" si="25"/>
        <v>-0.70878184905232777</v>
      </c>
      <c r="T15" s="2"/>
      <c r="U15" s="2" t="s">
        <v>39</v>
      </c>
      <c r="V15" s="2">
        <v>4</v>
      </c>
      <c r="W15" s="2">
        <f t="shared" si="17"/>
        <v>54.520976205342933</v>
      </c>
      <c r="X15" s="2">
        <f t="shared" si="18"/>
        <v>-13.768135998693102</v>
      </c>
      <c r="Y15" s="2">
        <f t="shared" si="19"/>
        <v>11.660591073433299</v>
      </c>
      <c r="Z15" s="2">
        <f t="shared" si="20"/>
        <v>246.0661585093419</v>
      </c>
      <c r="AA15">
        <f t="shared" si="21"/>
        <v>4</v>
      </c>
      <c r="AB15">
        <f t="shared" si="22"/>
        <v>298.47958978942506</v>
      </c>
      <c r="AC15" s="2">
        <f t="shared" si="23"/>
        <v>296</v>
      </c>
      <c r="AD15" s="2">
        <f t="shared" si="24"/>
        <v>6.1483655238210275</v>
      </c>
      <c r="AE15" s="2">
        <f t="shared" si="5"/>
        <v>298.47958978942506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295</v>
      </c>
      <c r="C16" s="2">
        <f t="shared" si="6"/>
        <v>25</v>
      </c>
      <c r="D16">
        <f t="shared" si="4"/>
        <v>5.5115789473684202</v>
      </c>
      <c r="E16" s="2">
        <f t="shared" si="7"/>
        <v>-0.69728756282841364</v>
      </c>
      <c r="F16" s="2">
        <f t="shared" si="8"/>
        <v>0.71679150017617477</v>
      </c>
      <c r="G16" s="2">
        <f t="shared" si="9"/>
        <v>-3.486437814142068</v>
      </c>
      <c r="H16" s="2">
        <f t="shared" si="10"/>
        <v>3.5839575008808739</v>
      </c>
      <c r="I16" s="2">
        <f t="shared" si="11"/>
        <v>0.4862099452751889</v>
      </c>
      <c r="J16" s="2">
        <f t="shared" si="12"/>
        <v>0.5137900547248111</v>
      </c>
      <c r="K16" s="2">
        <f t="shared" si="13"/>
        <v>-0.49980979821396732</v>
      </c>
      <c r="L16" s="2">
        <f t="shared" si="14"/>
        <v>1475</v>
      </c>
      <c r="M16" s="2">
        <f t="shared" si="15"/>
        <v>-205.69983103438202</v>
      </c>
      <c r="N16" s="2">
        <f t="shared" si="16"/>
        <v>211.45349255197155</v>
      </c>
      <c r="O16" s="2"/>
      <c r="P16" s="2">
        <f t="shared" ref="P16:S18" si="26">P2</f>
        <v>15</v>
      </c>
      <c r="Q16" s="2">
        <f t="shared" ref="Q16:Q18" si="27">T2</f>
        <v>4377</v>
      </c>
      <c r="R16" s="2">
        <f t="shared" si="26"/>
        <v>-5.2940972792780876</v>
      </c>
      <c r="S16" s="2">
        <f t="shared" si="26"/>
        <v>-1.3020902271921746</v>
      </c>
      <c r="T16" s="2"/>
      <c r="U16" s="2" t="s">
        <v>39</v>
      </c>
      <c r="V16" s="2">
        <v>5</v>
      </c>
      <c r="W16" s="2">
        <f t="shared" si="17"/>
        <v>68.15122025667867</v>
      </c>
      <c r="X16" s="2">
        <f t="shared" si="18"/>
        <v>-10.058957168328913</v>
      </c>
      <c r="Y16" s="2">
        <f t="shared" si="19"/>
        <v>-35.000307359093384</v>
      </c>
      <c r="Z16" s="2">
        <f t="shared" si="20"/>
        <v>246.0661585093419</v>
      </c>
      <c r="AA16">
        <f t="shared" si="21"/>
        <v>5</v>
      </c>
      <c r="AB16">
        <f t="shared" si="22"/>
        <v>269.15811423859827</v>
      </c>
      <c r="AC16" s="2">
        <f t="shared" si="23"/>
        <v>295</v>
      </c>
      <c r="AD16" s="2">
        <f t="shared" si="24"/>
        <v>667.80305970533732</v>
      </c>
      <c r="AE16" s="2">
        <f t="shared" si="5"/>
        <v>269.15811423859827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6.6138947368421048</v>
      </c>
      <c r="E17" s="2">
        <f t="shared" si="7"/>
        <v>0.32471409729519174</v>
      </c>
      <c r="F17" s="2">
        <f t="shared" si="8"/>
        <v>0.94581221974436802</v>
      </c>
      <c r="G17" s="2">
        <f t="shared" si="9"/>
        <v>1.9482845837711504</v>
      </c>
      <c r="H17" s="2">
        <f t="shared" si="10"/>
        <v>5.6748733184662079</v>
      </c>
      <c r="I17" s="2">
        <f t="shared" si="11"/>
        <v>0.10543924498223124</v>
      </c>
      <c r="J17" s="2">
        <f t="shared" si="12"/>
        <v>0.89456075501776866</v>
      </c>
      <c r="K17" s="2">
        <f t="shared" si="13"/>
        <v>0.30711856114505398</v>
      </c>
      <c r="L17" s="2"/>
      <c r="M17" s="2"/>
      <c r="N17" s="2"/>
      <c r="O17" s="2"/>
      <c r="P17" s="2">
        <f t="shared" si="26"/>
        <v>-0.11828040545684326</v>
      </c>
      <c r="Q17" s="2">
        <f t="shared" si="27"/>
        <v>-58.62959029706289</v>
      </c>
      <c r="R17" s="2">
        <f t="shared" si="26"/>
        <v>2.8695708065934573</v>
      </c>
      <c r="S17" s="2">
        <f t="shared" si="26"/>
        <v>-0.12688020766118341</v>
      </c>
      <c r="T17" s="2"/>
      <c r="U17" s="2" t="s">
        <v>39</v>
      </c>
      <c r="V17" s="6">
        <v>6</v>
      </c>
      <c r="W17" s="6">
        <f t="shared" si="17"/>
        <v>81.781464308014392</v>
      </c>
      <c r="X17" s="6">
        <f t="shared" si="18"/>
        <v>4.6842728463359649</v>
      </c>
      <c r="Y17" s="6">
        <f t="shared" si="19"/>
        <v>-55.419828589322734</v>
      </c>
      <c r="Z17" s="2">
        <f t="shared" si="20"/>
        <v>246.0661585093419</v>
      </c>
      <c r="AA17" s="7">
        <f t="shared" si="21"/>
        <v>6</v>
      </c>
      <c r="AB17" s="7">
        <f>AE17</f>
        <v>277.11206707436952</v>
      </c>
      <c r="AC17" s="6"/>
      <c r="AD17" s="6"/>
      <c r="AE17" s="9">
        <f t="shared" si="5"/>
        <v>277.11206707436952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7.7162105263157894</v>
      </c>
      <c r="E18" s="2">
        <f t="shared" si="7"/>
        <v>0.99052456285838053</v>
      </c>
      <c r="F18" s="2">
        <f t="shared" si="8"/>
        <v>0.13733568499925361</v>
      </c>
      <c r="G18" s="2">
        <f t="shared" si="9"/>
        <v>6.9336719400086633</v>
      </c>
      <c r="H18" s="2">
        <f t="shared" si="10"/>
        <v>0.96134979499477524</v>
      </c>
      <c r="I18" s="2">
        <f t="shared" si="11"/>
        <v>0.98113890962578587</v>
      </c>
      <c r="J18" s="2">
        <f t="shared" si="12"/>
        <v>1.8861090374214212E-2</v>
      </c>
      <c r="K18" s="2">
        <f t="shared" si="13"/>
        <v>0.13603436934874194</v>
      </c>
      <c r="L18" s="2"/>
      <c r="M18" s="2"/>
      <c r="N18" s="2"/>
      <c r="O18" s="2"/>
      <c r="P18" s="2">
        <f t="shared" si="26"/>
        <v>-0.70878184905232777</v>
      </c>
      <c r="Q18" s="2">
        <f t="shared" si="27"/>
        <v>-214.79078967151165</v>
      </c>
      <c r="R18" s="2">
        <f t="shared" si="26"/>
        <v>-0.12688020766118341</v>
      </c>
      <c r="S18" s="2">
        <f t="shared" si="26"/>
        <v>2.1304291934065427</v>
      </c>
      <c r="T18" s="2"/>
      <c r="U18" s="2" t="s">
        <v>39</v>
      </c>
      <c r="V18" s="6">
        <v>7</v>
      </c>
      <c r="W18" s="6">
        <f t="shared" si="17"/>
        <v>95.411708359350129</v>
      </c>
      <c r="X18" s="6">
        <f t="shared" si="18"/>
        <v>14.289146520202587</v>
      </c>
      <c r="Y18" s="6">
        <f t="shared" si="19"/>
        <v>-9.3883753633095743</v>
      </c>
      <c r="Z18" s="2">
        <f>$T$13</f>
        <v>246.0661585093419</v>
      </c>
      <c r="AA18" s="7">
        <f t="shared" si="21"/>
        <v>7</v>
      </c>
      <c r="AB18" s="7">
        <f t="shared" ref="AB18:AB21" si="28">AE18</f>
        <v>346.37863802558502</v>
      </c>
      <c r="AC18" s="6"/>
      <c r="AD18" s="6"/>
      <c r="AE18" s="9">
        <f t="shared" si="5"/>
        <v>346.37863802558502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8.8185263157894731</v>
      </c>
      <c r="E19" s="2">
        <f t="shared" si="7"/>
        <v>0.56979111109597813</v>
      </c>
      <c r="F19" s="2">
        <f t="shared" si="8"/>
        <v>-0.82178956534870329</v>
      </c>
      <c r="G19" s="2">
        <f t="shared" si="9"/>
        <v>4.558328888767825</v>
      </c>
      <c r="H19" s="2">
        <f t="shared" si="10"/>
        <v>-6.5743165227896263</v>
      </c>
      <c r="I19" s="2">
        <f t="shared" si="11"/>
        <v>0.32466191028398927</v>
      </c>
      <c r="J19" s="2">
        <f t="shared" si="12"/>
        <v>0.67533808971601073</v>
      </c>
      <c r="K19" s="2">
        <f t="shared" si="13"/>
        <v>-0.46824838952711856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109.04195241068587</v>
      </c>
      <c r="X19" s="6">
        <f t="shared" si="18"/>
        <v>8.2197140562212727</v>
      </c>
      <c r="Y19" s="6">
        <f t="shared" si="19"/>
        <v>64.203634925092643</v>
      </c>
      <c r="Z19" s="2">
        <f t="shared" si="20"/>
        <v>246.0661585093419</v>
      </c>
      <c r="AA19" s="7">
        <f t="shared" si="21"/>
        <v>8</v>
      </c>
      <c r="AB19" s="7">
        <f t="shared" si="28"/>
        <v>427.53145990134169</v>
      </c>
      <c r="AC19" s="6"/>
      <c r="AD19" s="6"/>
      <c r="AE19" s="9">
        <f t="shared" si="5"/>
        <v>427.53145990134169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9.9208421052631568</v>
      </c>
      <c r="E20" s="2">
        <f t="shared" si="7"/>
        <v>-0.47596779598775835</v>
      </c>
      <c r="F20" s="2">
        <f t="shared" si="8"/>
        <v>-0.87946270937576176</v>
      </c>
      <c r="G20" s="2">
        <f t="shared" si="9"/>
        <v>-4.2837101638898254</v>
      </c>
      <c r="H20" s="2">
        <f t="shared" si="10"/>
        <v>-7.915164384381856</v>
      </c>
      <c r="I20" s="2">
        <f t="shared" si="11"/>
        <v>0.22654534281744435</v>
      </c>
      <c r="J20" s="2">
        <f t="shared" si="12"/>
        <v>0.77345465718255557</v>
      </c>
      <c r="K20" s="2">
        <f t="shared" si="13"/>
        <v>0.41859592743500379</v>
      </c>
      <c r="L20" s="2"/>
      <c r="M20" s="2"/>
      <c r="N20" s="2"/>
      <c r="O20" s="2"/>
      <c r="P20" s="2"/>
      <c r="Q20" s="2"/>
      <c r="R20" s="2"/>
      <c r="S20" s="2">
        <f>MDETERM(P15:S18)</f>
        <v>523.8456825075142</v>
      </c>
      <c r="T20" s="8">
        <f>S20/T6</f>
        <v>13.630244051335733</v>
      </c>
      <c r="U20" s="2" t="s">
        <v>39</v>
      </c>
      <c r="V20" s="6">
        <v>9</v>
      </c>
      <c r="W20" s="6">
        <f t="shared" si="17"/>
        <v>122.6721964620216</v>
      </c>
      <c r="X20" s="6">
        <f t="shared" si="18"/>
        <v>-6.8662341458152865</v>
      </c>
      <c r="Y20" s="6">
        <f t="shared" si="19"/>
        <v>77.298122587397941</v>
      </c>
      <c r="Z20" s="2">
        <f t="shared" si="20"/>
        <v>246.0661585093419</v>
      </c>
      <c r="AA20" s="7">
        <f t="shared" si="21"/>
        <v>9</v>
      </c>
      <c r="AB20" s="7">
        <f t="shared" si="28"/>
        <v>439.17024341294615</v>
      </c>
      <c r="AC20" s="6"/>
      <c r="AD20" s="6"/>
      <c r="AE20" s="9">
        <f t="shared" si="5"/>
        <v>439.17024341294615</v>
      </c>
      <c r="AF20" s="6" t="s">
        <v>39</v>
      </c>
      <c r="AG20" s="2" t="s">
        <v>39</v>
      </c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11.02315789473684</v>
      </c>
      <c r="E21" s="2">
        <f t="shared" si="7"/>
        <v>-0.99961959642793463</v>
      </c>
      <c r="F21" s="2">
        <f t="shared" si="8"/>
        <v>2.758010944962232E-2</v>
      </c>
      <c r="G21" s="2">
        <f t="shared" si="9"/>
        <v>-9.9961959642793463</v>
      </c>
      <c r="H21" s="2">
        <f t="shared" si="10"/>
        <v>0.2758010944962232</v>
      </c>
      <c r="I21" s="2">
        <f t="shared" si="11"/>
        <v>0.99923933756274685</v>
      </c>
      <c r="J21" s="2">
        <f t="shared" si="12"/>
        <v>7.606624372531464E-4</v>
      </c>
      <c r="K21" s="2">
        <f t="shared" si="13"/>
        <v>-2.756961787746973E-2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136.30244051335734</v>
      </c>
      <c r="X21" s="6">
        <f t="shared" si="18"/>
        <v>-14.420349997788737</v>
      </c>
      <c r="Y21" s="6">
        <f t="shared" si="19"/>
        <v>-2.6934256544531019</v>
      </c>
      <c r="Z21" s="2">
        <f t="shared" si="20"/>
        <v>246.0661585093419</v>
      </c>
      <c r="AA21" s="7">
        <f t="shared" si="21"/>
        <v>10</v>
      </c>
      <c r="AB21" s="7">
        <f t="shared" si="28"/>
        <v>365.25482337045742</v>
      </c>
      <c r="AC21" s="6"/>
      <c r="AD21" s="6"/>
      <c r="AE21" s="9">
        <f t="shared" si="5"/>
        <v>365.25482337045742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1440</v>
      </c>
      <c r="S22" s="2">
        <f t="shared" si="29"/>
        <v>-0.70878184905232777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4377</v>
      </c>
      <c r="S23" s="2">
        <f t="shared" si="30"/>
        <v>-1.3020902271921746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-0.11828040545684326</v>
      </c>
      <c r="Q24" s="2">
        <f t="shared" si="30"/>
        <v>-5.2940972792780876</v>
      </c>
      <c r="R24" s="2">
        <f t="shared" si="31"/>
        <v>-58.62959029706289</v>
      </c>
      <c r="S24" s="2">
        <f t="shared" si="30"/>
        <v>-0.12688020766118341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-0.70878184905232777</v>
      </c>
      <c r="Q25" s="2">
        <f t="shared" si="30"/>
        <v>-1.3020902271921746</v>
      </c>
      <c r="R25" s="2">
        <f t="shared" si="31"/>
        <v>-214.79078967151165</v>
      </c>
      <c r="S25" s="2">
        <f t="shared" si="30"/>
        <v>2.1304291934065427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554.42241054056683</v>
      </c>
      <c r="T27" s="8">
        <f>S27/T6</f>
        <v>14.425837637956251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-0.11828040545684326</v>
      </c>
      <c r="S29" s="2">
        <f>T1</f>
        <v>1440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-5.2940972792780876</v>
      </c>
      <c r="S30" s="2">
        <f t="shared" ref="S30:S32" si="34">T2</f>
        <v>4377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-0.11828040545684326</v>
      </c>
      <c r="Q31" s="2">
        <f t="shared" si="33"/>
        <v>-5.2940972792780876</v>
      </c>
      <c r="R31" s="2">
        <f t="shared" si="33"/>
        <v>2.8695708065934573</v>
      </c>
      <c r="S31" s="2">
        <f t="shared" si="34"/>
        <v>-58.62959029706289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-0.70878184905232777</v>
      </c>
      <c r="Q32" s="2">
        <f t="shared" si="33"/>
        <v>-1.3020902271921746</v>
      </c>
      <c r="R32" s="2">
        <f t="shared" si="33"/>
        <v>-0.12688020766118341</v>
      </c>
      <c r="S32" s="2">
        <f t="shared" si="34"/>
        <v>-214.79078967151165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-375.32608083467699</v>
      </c>
      <c r="T34" s="8">
        <f>S34/T6</f>
        <v>-9.765826561975393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35</v>
      </c>
      <c r="P1" s="2">
        <f>M2</f>
        <v>35</v>
      </c>
      <c r="Q1" s="2">
        <f>A9</f>
        <v>630</v>
      </c>
      <c r="R1" s="2">
        <f ca="1">E9</f>
        <v>7.347009861494875E-6</v>
      </c>
      <c r="S1" s="2">
        <f ca="1">F9</f>
        <v>8.1625056773892979E-5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-194.43975363998416</v>
      </c>
      <c r="S2" s="2">
        <f ca="1">H9</f>
        <v>17.502856873628801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7.347009861494875E-6</v>
      </c>
      <c r="Q3" s="2">
        <f ca="1">G9</f>
        <v>-194.43975363998416</v>
      </c>
      <c r="R3" s="2">
        <f ca="1">I9</f>
        <v>17.499959518147786</v>
      </c>
      <c r="S3" s="2">
        <f ca="1">K9</f>
        <v>7.3470049999354049E-6</v>
      </c>
      <c r="T3" s="2">
        <f ca="1">M9</f>
        <v>-173.35872511810118</v>
      </c>
      <c r="U3" s="2" t="s">
        <v>39</v>
      </c>
      <c r="V3" s="2"/>
      <c r="W3" s="2" t="s">
        <v>39</v>
      </c>
      <c r="X3" s="2">
        <f ca="1">AE8</f>
        <v>764.13622712936058</v>
      </c>
      <c r="Y3" s="2">
        <f ca="1">AC10</f>
        <v>27.505527634596916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0.17951999999999999</v>
      </c>
      <c r="P4" s="6">
        <f ca="1">F9</f>
        <v>8.1625056773892979E-5</v>
      </c>
      <c r="Q4" s="2">
        <f ca="1">H9</f>
        <v>17.502856873628801</v>
      </c>
      <c r="R4" s="2">
        <f ca="1">K9</f>
        <v>7.3470049999354049E-6</v>
      </c>
      <c r="S4" s="2">
        <f ca="1">J9</f>
        <v>17.50004048185221</v>
      </c>
      <c r="T4" s="2">
        <f ca="1">N9</f>
        <v>-191.37418298396528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14921567.343585828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7.347009861494875E-6</v>
      </c>
      <c r="S8" s="2">
        <f t="shared" ca="1" si="0"/>
        <v>8.1625056773892979E-5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-373.09251648001441</v>
      </c>
      <c r="AE8" s="2">
        <f ca="1">AE47</f>
        <v>764.13622712936058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7.347009861494875E-6</v>
      </c>
      <c r="F9">
        <f t="shared" ca="1" si="1"/>
        <v>8.1625056773892979E-5</v>
      </c>
      <c r="G9">
        <f t="shared" ca="1" si="1"/>
        <v>-194.43975363998416</v>
      </c>
      <c r="H9">
        <f t="shared" ca="1" si="1"/>
        <v>17.502856873628801</v>
      </c>
      <c r="I9">
        <f t="shared" ca="1" si="1"/>
        <v>17.499959518147786</v>
      </c>
      <c r="J9">
        <f t="shared" ca="1" si="1"/>
        <v>17.50004048185221</v>
      </c>
      <c r="K9">
        <f t="shared" ca="1" si="1"/>
        <v>7.3470049999354049E-6</v>
      </c>
      <c r="L9">
        <f t="shared" si="1"/>
        <v>731047</v>
      </c>
      <c r="M9">
        <f t="shared" ca="1" si="1"/>
        <v>-173.35872511810118</v>
      </c>
      <c r="N9">
        <f t="shared" ca="1" si="1"/>
        <v>-191.37418298396528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-194.43975363998416</v>
      </c>
      <c r="S9" s="2">
        <f t="shared" ca="1" si="0"/>
        <v>17.502856873628801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-173.35872511810118</v>
      </c>
      <c r="Q10" s="2">
        <f t="shared" ca="1" si="0"/>
        <v>-194.43975363998416</v>
      </c>
      <c r="R10" s="2">
        <f t="shared" ca="1" si="0"/>
        <v>17.499959518147786</v>
      </c>
      <c r="S10" s="2">
        <f t="shared" ca="1" si="0"/>
        <v>7.3470049999354049E-6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27.505527634596916</v>
      </c>
      <c r="AD10" s="2">
        <f ca="1">SUM(AD12:AD46)</f>
        <v>926778.711810529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-191.37418298396528</v>
      </c>
      <c r="Q11" s="2">
        <f t="shared" ca="1" si="0"/>
        <v>17.502856873628801</v>
      </c>
      <c r="R11" s="2">
        <f t="shared" ca="1" si="0"/>
        <v>7.3470049999354049E-6</v>
      </c>
      <c r="S11" s="2">
        <f t="shared" ca="1" si="0"/>
        <v>17.50004048185221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0.17951999999999999</v>
      </c>
      <c r="E12" s="2">
        <f ca="1">SIN(D12)</f>
        <v>0.1785573078472136</v>
      </c>
      <c r="F12" s="2">
        <f ca="1">COS(D12)</f>
        <v>0.98392951364127468</v>
      </c>
      <c r="G12" s="2">
        <f ca="1">A12*E12</f>
        <v>0.1785573078472136</v>
      </c>
      <c r="H12" s="2">
        <f ca="1">A12*F12</f>
        <v>0.98392951364127468</v>
      </c>
      <c r="I12" s="2">
        <f ca="1">E12*E12</f>
        <v>3.1882712185644611E-2</v>
      </c>
      <c r="J12" s="2">
        <f ca="1">F12*F12</f>
        <v>0.96811728781435535</v>
      </c>
      <c r="K12" s="2">
        <f ca="1">E12*F12</f>
        <v>0.17568780506720424</v>
      </c>
      <c r="L12" s="2">
        <f>A12*B12</f>
        <v>1131</v>
      </c>
      <c r="M12" s="2">
        <f ca="1">B12*E12</f>
        <v>201.94831517519859</v>
      </c>
      <c r="N12" s="2">
        <f ca="1">B12*F12</f>
        <v>1112.8242799282816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0.23721175238479913</v>
      </c>
      <c r="X12" s="2">
        <f ca="1">$T$27*E12</f>
        <v>-1.2983056188721103</v>
      </c>
      <c r="Y12" s="2">
        <f ca="1">$T$34*H12</f>
        <v>-10.998626188287181</v>
      </c>
      <c r="Z12" s="2">
        <f ca="1">$T$13</f>
        <v>1152.8445017669987</v>
      </c>
      <c r="AA12">
        <f>V12</f>
        <v>1</v>
      </c>
      <c r="AB12">
        <f ca="1">AE12-$AB$1</f>
        <v>1140.7847817122242</v>
      </c>
      <c r="AC12" s="2">
        <f>B12</f>
        <v>1131</v>
      </c>
      <c r="AD12" s="2">
        <f ca="1">(AB12-AC12)^2</f>
        <v>95.741953155877738</v>
      </c>
      <c r="AE12" s="2">
        <f t="shared" ref="AE12:AE47" ca="1" si="4">SUM(W12:Z12)</f>
        <v>1140.7847817122242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0.35903999999999997</v>
      </c>
      <c r="E13" s="2">
        <f t="shared" ref="E13:E47" ca="1" si="6">SIN(D13)</f>
        <v>0.35137561013440849</v>
      </c>
      <c r="F13" s="2">
        <f t="shared" ref="F13:F47" ca="1" si="7">COS(D13)</f>
        <v>0.93623457562871082</v>
      </c>
      <c r="G13" s="2">
        <f t="shared" ref="G13:G47" ca="1" si="8">A13*E13</f>
        <v>0.70275122026881698</v>
      </c>
      <c r="H13" s="2">
        <f t="shared" ref="H13:H47" ca="1" si="9">A13*F13</f>
        <v>1.8724691512574216</v>
      </c>
      <c r="I13" s="2">
        <f t="shared" ref="I13:J46" ca="1" si="10">E13*E13</f>
        <v>0.12346481939732783</v>
      </c>
      <c r="J13" s="2">
        <f t="shared" ca="1" si="10"/>
        <v>0.87653518060267221</v>
      </c>
      <c r="K13" s="2">
        <f t="shared" ref="K13:K47" ca="1" si="11">E13*F13</f>
        <v>0.32896999524046727</v>
      </c>
      <c r="L13" s="2">
        <f t="shared" ref="L13:L47" si="12">A13*B13</f>
        <v>2284</v>
      </c>
      <c r="M13" s="2">
        <f t="shared" ref="M13:M47" ca="1" si="13">B13*E13</f>
        <v>401.27094677349447</v>
      </c>
      <c r="N13" s="2">
        <f t="shared" ref="N13:N47" ca="1" si="14">B13*F13</f>
        <v>1069.1798853679877</v>
      </c>
      <c r="O13" s="2"/>
      <c r="P13" s="2"/>
      <c r="Q13" s="2"/>
      <c r="R13" s="2"/>
      <c r="S13" s="2">
        <f ca="1">MDETERM(P8:S11)</f>
        <v>17202246869.798923</v>
      </c>
      <c r="T13" s="8">
        <f ca="1">S13/T6</f>
        <v>1152.8445017669987</v>
      </c>
      <c r="U13" s="2" t="s">
        <v>39</v>
      </c>
      <c r="V13" s="2">
        <v>2</v>
      </c>
      <c r="W13" s="2">
        <f t="shared" ref="W13:W47" ca="1" si="15">$T$20*V13</f>
        <v>0.47442350476959827</v>
      </c>
      <c r="X13" s="2">
        <f t="shared" ref="X13:X47" ca="1" si="16">$T$27*E13</f>
        <v>-2.5548824322691392</v>
      </c>
      <c r="Y13" s="2">
        <f t="shared" ref="Y13:Y47" ca="1" si="17">$T$34*H13</f>
        <v>-20.930958933800426</v>
      </c>
      <c r="Z13" s="2">
        <f t="shared" ref="Z13:Z47" ca="1" si="18">$T$13</f>
        <v>1152.8445017669987</v>
      </c>
      <c r="AA13">
        <f t="shared" ref="AA13:AA46" si="19">V13</f>
        <v>2</v>
      </c>
      <c r="AB13">
        <f t="shared" ref="AB13:AB46" ca="1" si="20">AE13-$AB$1</f>
        <v>1129.8330839056987</v>
      </c>
      <c r="AC13" s="2">
        <f t="shared" ref="AC13:AC46" si="21">B13</f>
        <v>1142</v>
      </c>
      <c r="AD13" s="2">
        <f t="shared" ref="AD13:AD46" ca="1" si="22">(AB13-AC13)^2</f>
        <v>148.03384724576833</v>
      </c>
      <c r="AE13" s="2">
        <f t="shared" ca="1" si="4"/>
        <v>1129.8330839056987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0.53855999999999993</v>
      </c>
      <c r="E14" s="2">
        <f t="shared" ca="1" si="6"/>
        <v>0.51290035852269578</v>
      </c>
      <c r="F14" s="2">
        <f t="shared" ca="1" si="7"/>
        <v>0.85844814766373057</v>
      </c>
      <c r="G14" s="2">
        <f t="shared" ca="1" si="8"/>
        <v>1.5387010755680874</v>
      </c>
      <c r="H14" s="2">
        <f t="shared" ca="1" si="9"/>
        <v>2.5753444429911916</v>
      </c>
      <c r="I14" s="2">
        <f t="shared" ca="1" si="10"/>
        <v>0.26306677777270987</v>
      </c>
      <c r="J14" s="2">
        <f t="shared" ca="1" si="10"/>
        <v>0.73693322222729019</v>
      </c>
      <c r="K14" s="2">
        <f t="shared" ca="1" si="11"/>
        <v>0.44029836270987149</v>
      </c>
      <c r="L14" s="2">
        <f t="shared" si="12"/>
        <v>3432</v>
      </c>
      <c r="M14" s="2">
        <f t="shared" ca="1" si="13"/>
        <v>586.75801014996398</v>
      </c>
      <c r="N14" s="2">
        <f t="shared" ca="1" si="14"/>
        <v>982.06468092730779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0.71163525715439735</v>
      </c>
      <c r="X14" s="2">
        <f t="shared" ca="1" si="16"/>
        <v>-3.7293428391143117</v>
      </c>
      <c r="Y14" s="2">
        <f t="shared" ca="1" si="17"/>
        <v>-28.787886166477698</v>
      </c>
      <c r="Z14" s="2">
        <f t="shared" ca="1" si="18"/>
        <v>1152.8445017669987</v>
      </c>
      <c r="AA14">
        <f t="shared" si="19"/>
        <v>3</v>
      </c>
      <c r="AB14">
        <f t="shared" ca="1" si="20"/>
        <v>1121.0389080185612</v>
      </c>
      <c r="AC14" s="2">
        <f t="shared" si="21"/>
        <v>1144</v>
      </c>
      <c r="AD14" s="2">
        <f t="shared" ca="1" si="22"/>
        <v>527.21174498009373</v>
      </c>
      <c r="AE14" s="2">
        <f t="shared" ca="1" si="4"/>
        <v>1121.0389080185612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0.71807999999999994</v>
      </c>
      <c r="E15" s="2">
        <f t="shared" ca="1" si="6"/>
        <v>0.65793999048093454</v>
      </c>
      <c r="F15" s="2">
        <f t="shared" ca="1" si="7"/>
        <v>0.75307036120534432</v>
      </c>
      <c r="G15" s="2">
        <f t="shared" ca="1" si="8"/>
        <v>2.6317599619237382</v>
      </c>
      <c r="H15" s="2">
        <f t="shared" ca="1" si="9"/>
        <v>3.0122814448213773</v>
      </c>
      <c r="I15" s="2">
        <f t="shared" ca="1" si="10"/>
        <v>0.43288503107405224</v>
      </c>
      <c r="J15" s="2">
        <f t="shared" ca="1" si="10"/>
        <v>0.56711496892594782</v>
      </c>
      <c r="K15" s="2">
        <f t="shared" ca="1" si="11"/>
        <v>0.49547510628291819</v>
      </c>
      <c r="L15" s="2">
        <f t="shared" si="12"/>
        <v>4596</v>
      </c>
      <c r="M15" s="2">
        <f t="shared" ca="1" si="13"/>
        <v>755.97304906259376</v>
      </c>
      <c r="N15" s="2">
        <f t="shared" ca="1" si="14"/>
        <v>865.27784502494058</v>
      </c>
      <c r="O15" s="2"/>
      <c r="P15" s="2">
        <f>P1</f>
        <v>35</v>
      </c>
      <c r="Q15" s="2">
        <f>T1</f>
        <v>40499</v>
      </c>
      <c r="R15" s="2">
        <f t="shared" ref="R15:S15" ca="1" si="23">R1</f>
        <v>7.347009861494875E-6</v>
      </c>
      <c r="S15" s="2">
        <f t="shared" ca="1" si="23"/>
        <v>8.1625056773892979E-5</v>
      </c>
      <c r="T15" s="2"/>
      <c r="U15" s="2" t="s">
        <v>39</v>
      </c>
      <c r="V15" s="2">
        <v>4</v>
      </c>
      <c r="W15" s="2">
        <f t="shared" ca="1" si="15"/>
        <v>0.94884700953919654</v>
      </c>
      <c r="X15" s="2">
        <f t="shared" ca="1" si="16"/>
        <v>-4.7839385395134917</v>
      </c>
      <c r="Y15" s="2">
        <f t="shared" ca="1" si="17"/>
        <v>-33.672084357846565</v>
      </c>
      <c r="Z15" s="2">
        <f t="shared" ca="1" si="18"/>
        <v>1152.8445017669987</v>
      </c>
      <c r="AA15">
        <f t="shared" si="19"/>
        <v>4</v>
      </c>
      <c r="AB15">
        <f t="shared" ca="1" si="20"/>
        <v>1115.3373258791778</v>
      </c>
      <c r="AC15" s="2">
        <f t="shared" si="21"/>
        <v>1149</v>
      </c>
      <c r="AD15" s="2">
        <f t="shared" ca="1" si="22"/>
        <v>1133.1756289646728</v>
      </c>
      <c r="AE15" s="2">
        <f t="shared" ca="1" si="4"/>
        <v>1115.3373258791778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0.89759999999999995</v>
      </c>
      <c r="E16" s="2">
        <f t="shared" ca="1" si="6"/>
        <v>0.78183279115540583</v>
      </c>
      <c r="F16" s="2">
        <f t="shared" ca="1" si="7"/>
        <v>0.62348816081313652</v>
      </c>
      <c r="G16" s="2">
        <f t="shared" ca="1" si="8"/>
        <v>3.909163955777029</v>
      </c>
      <c r="H16" s="2">
        <f t="shared" ca="1" si="9"/>
        <v>3.1174408040656827</v>
      </c>
      <c r="I16" s="2">
        <f t="shared" ca="1" si="10"/>
        <v>0.61126251332585246</v>
      </c>
      <c r="J16" s="2">
        <f t="shared" ca="1" si="10"/>
        <v>0.38873748667414759</v>
      </c>
      <c r="K16" s="2">
        <f t="shared" ca="1" si="11"/>
        <v>0.48746348902088504</v>
      </c>
      <c r="L16" s="2">
        <f t="shared" si="12"/>
        <v>5705</v>
      </c>
      <c r="M16" s="2">
        <f t="shared" ca="1" si="13"/>
        <v>892.07121470831805</v>
      </c>
      <c r="N16" s="2">
        <f t="shared" ca="1" si="14"/>
        <v>711.39999148778872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-194.43975363998416</v>
      </c>
      <c r="S16" s="2">
        <f t="shared" ca="1" si="24"/>
        <v>17.502856873628801</v>
      </c>
      <c r="T16" s="2"/>
      <c r="U16" s="2" t="s">
        <v>39</v>
      </c>
      <c r="V16" s="2">
        <v>5</v>
      </c>
      <c r="W16" s="2">
        <f t="shared" ca="1" si="15"/>
        <v>1.1860587619239957</v>
      </c>
      <c r="X16" s="2">
        <f t="shared" ca="1" si="16"/>
        <v>-5.6847738018322076</v>
      </c>
      <c r="Y16" s="2">
        <f t="shared" ca="1" si="17"/>
        <v>-34.847583686297035</v>
      </c>
      <c r="Z16" s="2">
        <f t="shared" ca="1" si="18"/>
        <v>1152.8445017669987</v>
      </c>
      <c r="AA16">
        <f t="shared" si="19"/>
        <v>5</v>
      </c>
      <c r="AB16">
        <f t="shared" ca="1" si="20"/>
        <v>1113.4982030407934</v>
      </c>
      <c r="AC16" s="2">
        <f t="shared" si="21"/>
        <v>1141</v>
      </c>
      <c r="AD16" s="2">
        <f t="shared" ca="1" si="22"/>
        <v>756.34883598542308</v>
      </c>
      <c r="AE16" s="2">
        <f t="shared" ca="1" si="4"/>
        <v>1113.4982030407934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1.0771199999999999</v>
      </c>
      <c r="E17" s="2">
        <f t="shared" ca="1" si="6"/>
        <v>0.88059672541974299</v>
      </c>
      <c r="F17" s="2">
        <f t="shared" ca="1" si="7"/>
        <v>0.47386644445458026</v>
      </c>
      <c r="G17" s="2">
        <f t="shared" ca="1" si="8"/>
        <v>5.2835803525184577</v>
      </c>
      <c r="H17" s="2">
        <f t="shared" ca="1" si="9"/>
        <v>2.8431986667274813</v>
      </c>
      <c r="I17" s="2">
        <f t="shared" ca="1" si="10"/>
        <v>0.77545059281997419</v>
      </c>
      <c r="J17" s="2">
        <f t="shared" ca="1" si="10"/>
        <v>0.22454940718002581</v>
      </c>
      <c r="K17" s="2">
        <f t="shared" ca="1" si="11"/>
        <v>0.41728523927299993</v>
      </c>
      <c r="L17" s="2">
        <f t="shared" si="12"/>
        <v>6888</v>
      </c>
      <c r="M17" s="2">
        <f t="shared" ca="1" si="13"/>
        <v>1010.9250407818649</v>
      </c>
      <c r="N17" s="2">
        <f t="shared" ca="1" si="14"/>
        <v>543.99867823385819</v>
      </c>
      <c r="O17" s="2"/>
      <c r="P17" s="2">
        <f t="shared" ca="1" si="24"/>
        <v>7.347009861494875E-6</v>
      </c>
      <c r="Q17" s="2">
        <f t="shared" ca="1" si="25"/>
        <v>-173.35872511810118</v>
      </c>
      <c r="R17" s="2">
        <f t="shared" ca="1" si="24"/>
        <v>17.499959518147786</v>
      </c>
      <c r="S17" s="2">
        <f t="shared" ca="1" si="24"/>
        <v>7.3470049999354049E-6</v>
      </c>
      <c r="T17" s="2"/>
      <c r="U17" s="2" t="s">
        <v>39</v>
      </c>
      <c r="V17" s="2">
        <v>6</v>
      </c>
      <c r="W17" s="2">
        <f t="shared" ca="1" si="15"/>
        <v>1.4232705143087947</v>
      </c>
      <c r="X17" s="2">
        <f t="shared" ca="1" si="16"/>
        <v>-6.4028949044813572</v>
      </c>
      <c r="Y17" s="2">
        <f t="shared" ca="1" si="17"/>
        <v>-31.782032026506617</v>
      </c>
      <c r="Z17" s="2">
        <f t="shared" ca="1" si="18"/>
        <v>1152.8445017669987</v>
      </c>
      <c r="AA17">
        <f t="shared" si="19"/>
        <v>6</v>
      </c>
      <c r="AB17">
        <f t="shared" ca="1" si="20"/>
        <v>1116.0828453503195</v>
      </c>
      <c r="AC17" s="2">
        <f t="shared" si="21"/>
        <v>1148</v>
      </c>
      <c r="AD17" s="2">
        <f t="shared" ca="1" si="22"/>
        <v>1018.7047609316196</v>
      </c>
      <c r="AE17" s="2">
        <f t="shared" ca="1" si="4"/>
        <v>1116.0828453503195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1.25664</v>
      </c>
      <c r="E18" s="2">
        <f t="shared" ca="1" si="6"/>
        <v>0.95105742435728791</v>
      </c>
      <c r="F18" s="2">
        <f t="shared" ca="1" si="7"/>
        <v>0.30901419963309384</v>
      </c>
      <c r="G18" s="2">
        <f t="shared" ca="1" si="8"/>
        <v>6.6574019705010157</v>
      </c>
      <c r="H18" s="2">
        <f t="shared" ca="1" si="9"/>
        <v>2.1630993974316568</v>
      </c>
      <c r="I18" s="2">
        <f t="shared" ca="1" si="10"/>
        <v>0.90451022442511841</v>
      </c>
      <c r="J18" s="2">
        <f t="shared" ca="1" si="10"/>
        <v>9.5489775574881572E-2</v>
      </c>
      <c r="K18" s="2">
        <f t="shared" ca="1" si="11"/>
        <v>0.29389024879287901</v>
      </c>
      <c r="L18" s="2">
        <f t="shared" si="12"/>
        <v>7973</v>
      </c>
      <c r="M18" s="2">
        <f t="shared" ca="1" si="13"/>
        <v>1083.2544063429509</v>
      </c>
      <c r="N18" s="2">
        <f t="shared" ca="1" si="14"/>
        <v>351.9671733820939</v>
      </c>
      <c r="O18" s="2"/>
      <c r="P18" s="2">
        <f t="shared" ca="1" si="24"/>
        <v>8.1625056773892979E-5</v>
      </c>
      <c r="Q18" s="2">
        <f t="shared" ca="1" si="25"/>
        <v>-191.37418298396528</v>
      </c>
      <c r="R18" s="2">
        <f t="shared" ca="1" si="24"/>
        <v>7.3470049999354049E-6</v>
      </c>
      <c r="S18" s="2">
        <f t="shared" ca="1" si="24"/>
        <v>17.50004048185221</v>
      </c>
      <c r="T18" s="2"/>
      <c r="U18" s="2" t="s">
        <v>39</v>
      </c>
      <c r="V18" s="2">
        <v>7</v>
      </c>
      <c r="W18" s="2">
        <f t="shared" ca="1" si="15"/>
        <v>1.6604822666935939</v>
      </c>
      <c r="X18" s="2">
        <f t="shared" ca="1" si="16"/>
        <v>-6.9152207366928682</v>
      </c>
      <c r="Y18" s="2">
        <f t="shared" ca="1" si="17"/>
        <v>-24.17970123938564</v>
      </c>
      <c r="Z18" s="2">
        <f t="shared" ca="1" si="18"/>
        <v>1152.8445017669987</v>
      </c>
      <c r="AA18">
        <f t="shared" si="19"/>
        <v>7</v>
      </c>
      <c r="AB18">
        <f t="shared" ca="1" si="20"/>
        <v>1123.4100620576139</v>
      </c>
      <c r="AC18" s="2">
        <f t="shared" si="21"/>
        <v>1139</v>
      </c>
      <c r="AD18" s="2">
        <f t="shared" ca="1" si="22"/>
        <v>243.04616504744934</v>
      </c>
      <c r="AE18" s="2">
        <f t="shared" ca="1" si="4"/>
        <v>1123.4100620576139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1.4361599999999999</v>
      </c>
      <c r="E19" s="2">
        <f t="shared" ca="1" si="6"/>
        <v>0.99095021256583637</v>
      </c>
      <c r="F19" s="2">
        <f t="shared" ca="1" si="7"/>
        <v>0.13422993785189555</v>
      </c>
      <c r="G19" s="2">
        <f t="shared" ca="1" si="8"/>
        <v>7.927601700526691</v>
      </c>
      <c r="H19" s="2">
        <f t="shared" ca="1" si="9"/>
        <v>1.0738395028151644</v>
      </c>
      <c r="I19" s="2">
        <f t="shared" ca="1" si="10"/>
        <v>0.9819823237842763</v>
      </c>
      <c r="J19" s="2">
        <f t="shared" ca="1" si="10"/>
        <v>1.8017676215723741E-2</v>
      </c>
      <c r="K19" s="2">
        <f t="shared" ca="1" si="11"/>
        <v>0.13301518544703489</v>
      </c>
      <c r="L19" s="2">
        <f t="shared" si="12"/>
        <v>9128</v>
      </c>
      <c r="M19" s="2">
        <f t="shared" ca="1" si="13"/>
        <v>1130.6741925376193</v>
      </c>
      <c r="N19" s="2">
        <f t="shared" ca="1" si="14"/>
        <v>153.15635908901282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1.8976940190783931</v>
      </c>
      <c r="X19" s="2">
        <f t="shared" ca="1" si="16"/>
        <v>-7.2052846478711858</v>
      </c>
      <c r="Y19" s="2">
        <f t="shared" ca="1" si="17"/>
        <v>-12.003663996185574</v>
      </c>
      <c r="Z19" s="2">
        <f t="shared" ca="1" si="18"/>
        <v>1152.8445017669987</v>
      </c>
      <c r="AA19">
        <f t="shared" si="19"/>
        <v>8</v>
      </c>
      <c r="AB19">
        <f t="shared" ca="1" si="20"/>
        <v>1135.5332471420204</v>
      </c>
      <c r="AC19" s="2">
        <f t="shared" si="21"/>
        <v>1141</v>
      </c>
      <c r="AD19" s="2">
        <f t="shared" ca="1" si="22"/>
        <v>29.885386810228123</v>
      </c>
      <c r="AE19" s="2">
        <f t="shared" ca="1" si="4"/>
        <v>1135.5332471420204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1.6156799999999998</v>
      </c>
      <c r="E20" s="2">
        <f t="shared" ca="1" si="6"/>
        <v>0.99899289702795446</v>
      </c>
      <c r="F20" s="2">
        <f t="shared" ca="1" si="7"/>
        <v>-4.4868604699665617E-2</v>
      </c>
      <c r="G20" s="2">
        <f t="shared" ca="1" si="8"/>
        <v>8.9909360732515893</v>
      </c>
      <c r="H20" s="2">
        <f t="shared" ca="1" si="9"/>
        <v>-0.40381744229699057</v>
      </c>
      <c r="I20" s="2">
        <f t="shared" ca="1" si="10"/>
        <v>0.99798680831230524</v>
      </c>
      <c r="J20" s="2">
        <f t="shared" ca="1" si="10"/>
        <v>2.0131916876948556E-3</v>
      </c>
      <c r="K20" s="2">
        <f t="shared" ca="1" si="11"/>
        <v>-4.4823417394521045E-2</v>
      </c>
      <c r="L20" s="2">
        <f t="shared" si="12"/>
        <v>10278</v>
      </c>
      <c r="M20" s="2">
        <f t="shared" ca="1" si="13"/>
        <v>1140.849888405924</v>
      </c>
      <c r="N20" s="2">
        <f t="shared" ca="1" si="14"/>
        <v>-51.239946567018137</v>
      </c>
      <c r="O20" s="2"/>
      <c r="P20" s="2"/>
      <c r="Q20" s="2"/>
      <c r="R20" s="2"/>
      <c r="S20" s="2">
        <f ca="1">MDETERM(P15:S18)</f>
        <v>3539571.1378997867</v>
      </c>
      <c r="T20" s="8">
        <f ca="1">S20/T6</f>
        <v>0.23721175238479913</v>
      </c>
      <c r="U20" s="2" t="s">
        <v>39</v>
      </c>
      <c r="V20" s="2">
        <v>9</v>
      </c>
      <c r="W20" s="2">
        <f t="shared" ca="1" si="15"/>
        <v>2.1349057714631923</v>
      </c>
      <c r="X20" s="2">
        <f t="shared" ca="1" si="16"/>
        <v>-7.2637637017608094</v>
      </c>
      <c r="Y20" s="2">
        <f t="shared" ca="1" si="17"/>
        <v>4.513978933001197</v>
      </c>
      <c r="Z20" s="2">
        <f t="shared" ca="1" si="18"/>
        <v>1152.8445017669987</v>
      </c>
      <c r="AA20">
        <f t="shared" si="19"/>
        <v>9</v>
      </c>
      <c r="AB20">
        <f t="shared" ca="1" si="20"/>
        <v>1152.2296227697022</v>
      </c>
      <c r="AC20" s="2">
        <f t="shared" si="21"/>
        <v>1142</v>
      </c>
      <c r="AD20" s="2">
        <f t="shared" ca="1" si="22"/>
        <v>104.64518201041065</v>
      </c>
      <c r="AE20" s="2">
        <f t="shared" ca="1" si="4"/>
        <v>1152.2296227697022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1.7951999999999999</v>
      </c>
      <c r="E21" s="2">
        <f t="shared" ca="1" si="6"/>
        <v>0.97492697804177009</v>
      </c>
      <c r="F21" s="2">
        <f t="shared" ca="1" si="7"/>
        <v>-0.22252502665170495</v>
      </c>
      <c r="G21" s="2">
        <f t="shared" ca="1" si="8"/>
        <v>9.7492697804177002</v>
      </c>
      <c r="H21" s="2">
        <f t="shared" ca="1" si="9"/>
        <v>-2.2252502665170497</v>
      </c>
      <c r="I21" s="2">
        <f t="shared" ca="1" si="10"/>
        <v>0.95048261251365807</v>
      </c>
      <c r="J21" s="2">
        <f t="shared" ca="1" si="10"/>
        <v>4.9517387486341997E-2</v>
      </c>
      <c r="K21" s="2">
        <f t="shared" ca="1" si="11"/>
        <v>-0.21694565177221106</v>
      </c>
      <c r="L21" s="2">
        <f t="shared" si="12"/>
        <v>11470</v>
      </c>
      <c r="M21" s="2">
        <f t="shared" ca="1" si="13"/>
        <v>1118.2412438139104</v>
      </c>
      <c r="N21" s="2">
        <f t="shared" ca="1" si="14"/>
        <v>-255.23620556950559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2.3721175238479915</v>
      </c>
      <c r="X21" s="2">
        <f t="shared" ca="1" si="16"/>
        <v>-7.08877832468613</v>
      </c>
      <c r="Y21" s="2">
        <f t="shared" ca="1" si="17"/>
        <v>24.874440208864943</v>
      </c>
      <c r="Z21" s="2">
        <f t="shared" ca="1" si="18"/>
        <v>1152.8445017669987</v>
      </c>
      <c r="AA21">
        <f t="shared" si="19"/>
        <v>10</v>
      </c>
      <c r="AB21">
        <f t="shared" ca="1" si="20"/>
        <v>1173.0022811750255</v>
      </c>
      <c r="AC21" s="2">
        <f t="shared" si="21"/>
        <v>1147</v>
      </c>
      <c r="AD21" s="2">
        <f t="shared" ca="1" si="22"/>
        <v>676.11862630508415</v>
      </c>
      <c r="AE21" s="2">
        <f t="shared" ca="1" si="4"/>
        <v>1173.0022811750255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1.9747199999999998</v>
      </c>
      <c r="E22" s="2">
        <f t="shared" ca="1" si="6"/>
        <v>0.91952595765283862</v>
      </c>
      <c r="F22" s="2">
        <f t="shared" ca="1" si="7"/>
        <v>-0.3930292777931817</v>
      </c>
      <c r="G22" s="2">
        <f t="shared" ca="1" si="8"/>
        <v>10.114785534181225</v>
      </c>
      <c r="H22" s="2">
        <f t="shared" ca="1" si="9"/>
        <v>-4.3233220557249989</v>
      </c>
      <c r="I22" s="2">
        <f t="shared" ca="1" si="10"/>
        <v>0.84552798679736996</v>
      </c>
      <c r="J22" s="2">
        <f t="shared" ca="1" si="10"/>
        <v>0.15447201320262999</v>
      </c>
      <c r="K22" s="2">
        <f t="shared" ca="1" si="11"/>
        <v>-0.36140062304837894</v>
      </c>
      <c r="L22" s="2">
        <f t="shared" si="12"/>
        <v>12661</v>
      </c>
      <c r="M22" s="2">
        <f t="shared" ca="1" si="13"/>
        <v>1058.3743772584173</v>
      </c>
      <c r="N22" s="2">
        <f t="shared" ca="1" si="14"/>
        <v>-452.37669873995213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8.1625056773892979E-5</v>
      </c>
      <c r="T22" s="2"/>
      <c r="U22" s="2" t="s">
        <v>39</v>
      </c>
      <c r="V22" s="2">
        <v>11</v>
      </c>
      <c r="W22" s="2">
        <f t="shared" ca="1" si="15"/>
        <v>2.6093292762327907</v>
      </c>
      <c r="X22" s="2">
        <f t="shared" ca="1" si="16"/>
        <v>-6.6859527168776598</v>
      </c>
      <c r="Y22" s="2">
        <f t="shared" ca="1" si="17"/>
        <v>48.327245522419354</v>
      </c>
      <c r="Z22" s="2">
        <f t="shared" ca="1" si="18"/>
        <v>1152.8445017669987</v>
      </c>
      <c r="AA22">
        <f t="shared" si="19"/>
        <v>11</v>
      </c>
      <c r="AB22">
        <f t="shared" ca="1" si="20"/>
        <v>1197.0951238487733</v>
      </c>
      <c r="AC22" s="2">
        <f t="shared" si="21"/>
        <v>1151</v>
      </c>
      <c r="AD22" s="2">
        <f t="shared" ca="1" si="22"/>
        <v>2124.7604426337448</v>
      </c>
      <c r="AE22" s="2">
        <f t="shared" ca="1" si="4"/>
        <v>1197.0951238487733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2.1542399999999997</v>
      </c>
      <c r="E23" s="2">
        <f t="shared" ca="1" si="6"/>
        <v>0.83457047854599975</v>
      </c>
      <c r="F23" s="2">
        <f t="shared" ca="1" si="7"/>
        <v>-0.5509011856399485</v>
      </c>
      <c r="G23" s="2">
        <f t="shared" ca="1" si="8"/>
        <v>10.014845742551998</v>
      </c>
      <c r="H23" s="2">
        <f t="shared" ca="1" si="9"/>
        <v>-6.6108142276793824</v>
      </c>
      <c r="I23" s="2">
        <f t="shared" ca="1" si="10"/>
        <v>0.69650788366049898</v>
      </c>
      <c r="J23" s="2">
        <f t="shared" ca="1" si="10"/>
        <v>0.30349211633950102</v>
      </c>
      <c r="K23" s="2">
        <f t="shared" ca="1" si="11"/>
        <v>-0.45976586613109044</v>
      </c>
      <c r="L23" s="2">
        <f t="shared" si="12"/>
        <v>13944</v>
      </c>
      <c r="M23" s="2">
        <f t="shared" ca="1" si="13"/>
        <v>969.77089607045173</v>
      </c>
      <c r="N23" s="2">
        <f t="shared" ca="1" si="14"/>
        <v>-640.14717771362018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17.502856873628801</v>
      </c>
      <c r="T23" s="2"/>
      <c r="U23" s="2" t="s">
        <v>39</v>
      </c>
      <c r="V23" s="2">
        <v>12</v>
      </c>
      <c r="W23" s="2">
        <f t="shared" ca="1" si="15"/>
        <v>2.8465410286175894</v>
      </c>
      <c r="X23" s="2">
        <f t="shared" ca="1" si="16"/>
        <v>-6.0682340852058596</v>
      </c>
      <c r="Y23" s="2">
        <f t="shared" ca="1" si="17"/>
        <v>73.897442329354533</v>
      </c>
      <c r="Z23" s="2">
        <f t="shared" ca="1" si="18"/>
        <v>1152.8445017669987</v>
      </c>
      <c r="AA23">
        <f t="shared" si="19"/>
        <v>12</v>
      </c>
      <c r="AB23">
        <f t="shared" ca="1" si="20"/>
        <v>1223.5202510397651</v>
      </c>
      <c r="AC23" s="2">
        <f t="shared" si="21"/>
        <v>1162</v>
      </c>
      <c r="AD23" s="2">
        <f t="shared" ca="1" si="22"/>
        <v>3784.7412879957155</v>
      </c>
      <c r="AE23" s="2">
        <f t="shared" ca="1" si="4"/>
        <v>1223.5202510397651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2.3337599999999998</v>
      </c>
      <c r="E24" s="2">
        <f t="shared" ca="1" si="6"/>
        <v>0.72279109245742412</v>
      </c>
      <c r="F24" s="2">
        <f t="shared" ca="1" si="7"/>
        <v>-0.69106659350905064</v>
      </c>
      <c r="G24" s="2">
        <f t="shared" ca="1" si="8"/>
        <v>9.3962842019465143</v>
      </c>
      <c r="H24" s="2">
        <f t="shared" ca="1" si="9"/>
        <v>-8.9838657156176591</v>
      </c>
      <c r="I24" s="2">
        <f t="shared" ca="1" si="10"/>
        <v>0.52242696333579663</v>
      </c>
      <c r="J24" s="2">
        <f t="shared" ca="1" si="10"/>
        <v>0.47757303666420342</v>
      </c>
      <c r="K24" s="2">
        <f t="shared" ca="1" si="11"/>
        <v>-0.49949677808323734</v>
      </c>
      <c r="L24" s="2">
        <f t="shared" si="12"/>
        <v>15145</v>
      </c>
      <c r="M24" s="2">
        <f t="shared" ca="1" si="13"/>
        <v>842.05162271289907</v>
      </c>
      <c r="N24" s="2">
        <f t="shared" ca="1" si="14"/>
        <v>-805.09258143804402</v>
      </c>
      <c r="O24" s="2"/>
      <c r="P24" s="2">
        <f t="shared" ca="1" si="27"/>
        <v>7.347009861494875E-6</v>
      </c>
      <c r="Q24" s="2">
        <f t="shared" ca="1" si="27"/>
        <v>-194.43975363998416</v>
      </c>
      <c r="R24" s="2">
        <f t="shared" ca="1" si="28"/>
        <v>-173.35872511810118</v>
      </c>
      <c r="S24" s="2">
        <f t="shared" ca="1" si="27"/>
        <v>7.3470049999354049E-6</v>
      </c>
      <c r="T24" s="2"/>
      <c r="U24" s="2" t="s">
        <v>39</v>
      </c>
      <c r="V24" s="2">
        <v>13</v>
      </c>
      <c r="W24" s="2">
        <f t="shared" ca="1" si="15"/>
        <v>3.0837527810023886</v>
      </c>
      <c r="X24" s="2">
        <f t="shared" ca="1" si="16"/>
        <v>-5.2554765073583543</v>
      </c>
      <c r="Y24" s="2">
        <f t="shared" ca="1" si="17"/>
        <v>100.42404396040141</v>
      </c>
      <c r="Z24" s="2">
        <f t="shared" ca="1" si="18"/>
        <v>1152.8445017669987</v>
      </c>
      <c r="AA24">
        <f t="shared" si="19"/>
        <v>13</v>
      </c>
      <c r="AB24">
        <f t="shared" ca="1" si="20"/>
        <v>1251.0968220010441</v>
      </c>
      <c r="AC24" s="2">
        <f t="shared" si="21"/>
        <v>1165</v>
      </c>
      <c r="AD24" s="2">
        <f t="shared" ca="1" si="22"/>
        <v>7412.6627586794666</v>
      </c>
      <c r="AE24" s="2">
        <f t="shared" ca="1" si="4"/>
        <v>1251.0968220010441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2.51328</v>
      </c>
      <c r="E25" s="2">
        <f t="shared" ca="1" si="6"/>
        <v>0.58778049758575801</v>
      </c>
      <c r="F25" s="2">
        <f t="shared" ca="1" si="7"/>
        <v>-0.80902044885023683</v>
      </c>
      <c r="G25" s="2">
        <f t="shared" ca="1" si="8"/>
        <v>8.2289269662006124</v>
      </c>
      <c r="H25" s="2">
        <f t="shared" ca="1" si="9"/>
        <v>-11.326286283903315</v>
      </c>
      <c r="I25" s="2">
        <f t="shared" ca="1" si="10"/>
        <v>0.34548591334216128</v>
      </c>
      <c r="J25" s="2">
        <f t="shared" ca="1" si="10"/>
        <v>0.65451408665783861</v>
      </c>
      <c r="K25" s="2">
        <f t="shared" ca="1" si="11"/>
        <v>-0.47552644198224547</v>
      </c>
      <c r="L25" s="2">
        <f t="shared" si="12"/>
        <v>16352</v>
      </c>
      <c r="M25" s="2">
        <f t="shared" ca="1" si="13"/>
        <v>686.5276211801654</v>
      </c>
      <c r="N25" s="2">
        <f t="shared" ca="1" si="14"/>
        <v>-944.93588425707662</v>
      </c>
      <c r="O25" s="2"/>
      <c r="P25" s="2">
        <f t="shared" ca="1" si="27"/>
        <v>8.1625056773892979E-5</v>
      </c>
      <c r="Q25" s="2">
        <f t="shared" ca="1" si="27"/>
        <v>17.502856873628801</v>
      </c>
      <c r="R25" s="2">
        <f t="shared" ca="1" si="28"/>
        <v>-191.37418298396528</v>
      </c>
      <c r="S25" s="2">
        <f t="shared" ca="1" si="27"/>
        <v>17.50004048185221</v>
      </c>
      <c r="T25" s="2"/>
      <c r="U25" s="2"/>
      <c r="V25" s="2">
        <v>14</v>
      </c>
      <c r="W25" s="2">
        <f t="shared" ca="1" si="15"/>
        <v>3.3209645333871878</v>
      </c>
      <c r="X25" s="2">
        <f t="shared" ca="1" si="16"/>
        <v>-4.2738028024706409</v>
      </c>
      <c r="Y25" s="2">
        <f t="shared" ca="1" si="17"/>
        <v>126.60824501255328</v>
      </c>
      <c r="Z25" s="2">
        <f t="shared" ca="1" si="18"/>
        <v>1152.8445017669987</v>
      </c>
      <c r="AA25">
        <f t="shared" si="19"/>
        <v>14</v>
      </c>
      <c r="AB25">
        <f t="shared" ca="1" si="20"/>
        <v>1278.4999085104687</v>
      </c>
      <c r="AC25" s="2">
        <f t="shared" si="21"/>
        <v>1168</v>
      </c>
      <c r="AD25" s="2">
        <f t="shared" ca="1" si="22"/>
        <v>12210.22978082195</v>
      </c>
      <c r="AE25" s="2">
        <f t="shared" ca="1" si="4"/>
        <v>1278.4999085104687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2.6927999999999996</v>
      </c>
      <c r="E26" s="2">
        <f t="shared" ca="1" si="6"/>
        <v>0.43387806577733895</v>
      </c>
      <c r="F26" s="2">
        <f t="shared" ca="1" si="7"/>
        <v>-0.90097160001706778</v>
      </c>
      <c r="G26" s="2">
        <f t="shared" ca="1" si="8"/>
        <v>6.5081709866600841</v>
      </c>
      <c r="H26" s="2">
        <f t="shared" ca="1" si="9"/>
        <v>-13.514574000256017</v>
      </c>
      <c r="I26" s="2">
        <f t="shared" ca="1" si="10"/>
        <v>0.18825017596268487</v>
      </c>
      <c r="J26" s="2">
        <f t="shared" ca="1" si="10"/>
        <v>0.81174982403731522</v>
      </c>
      <c r="K26" s="2">
        <f t="shared" ca="1" si="11"/>
        <v>-0.39091181513571965</v>
      </c>
      <c r="L26" s="2">
        <f t="shared" si="12"/>
        <v>17520</v>
      </c>
      <c r="M26" s="2">
        <f t="shared" ca="1" si="13"/>
        <v>506.76958082793192</v>
      </c>
      <c r="N26" s="2">
        <f t="shared" ca="1" si="14"/>
        <v>-1052.3348288199352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3.558176285771987</v>
      </c>
      <c r="X26" s="2">
        <f t="shared" ca="1" si="16"/>
        <v>-3.1547649183089574</v>
      </c>
      <c r="Y26" s="2">
        <f t="shared" ca="1" si="17"/>
        <v>151.06950799013569</v>
      </c>
      <c r="Z26" s="2">
        <f t="shared" ca="1" si="18"/>
        <v>1152.8445017669987</v>
      </c>
      <c r="AA26">
        <f t="shared" si="19"/>
        <v>15</v>
      </c>
      <c r="AB26">
        <f t="shared" ca="1" si="20"/>
        <v>1304.3174211245976</v>
      </c>
      <c r="AC26" s="2">
        <f t="shared" si="21"/>
        <v>1168</v>
      </c>
      <c r="AD26" s="2">
        <f t="shared" ca="1" si="22"/>
        <v>18582.439302060877</v>
      </c>
      <c r="AE26" s="2">
        <f t="shared" ca="1" si="4"/>
        <v>1304.3174211245976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2.8723199999999998</v>
      </c>
      <c r="E27" s="2">
        <f t="shared" ca="1" si="6"/>
        <v>0.26603037089406978</v>
      </c>
      <c r="F27" s="2">
        <f t="shared" ca="1" si="7"/>
        <v>-0.96396464756855249</v>
      </c>
      <c r="G27" s="2">
        <f t="shared" ca="1" si="8"/>
        <v>4.2564859343051165</v>
      </c>
      <c r="H27" s="2">
        <f t="shared" ca="1" si="9"/>
        <v>-15.42343436109684</v>
      </c>
      <c r="I27" s="2">
        <f t="shared" ca="1" si="10"/>
        <v>7.0772158238036328E-2</v>
      </c>
      <c r="J27" s="2">
        <f t="shared" ca="1" si="10"/>
        <v>0.9292278417619636</v>
      </c>
      <c r="K27" s="2">
        <f t="shared" ca="1" si="11"/>
        <v>-0.25644387272143326</v>
      </c>
      <c r="L27" s="2">
        <f t="shared" si="12"/>
        <v>18656</v>
      </c>
      <c r="M27" s="2">
        <f t="shared" ca="1" si="13"/>
        <v>310.19141246248535</v>
      </c>
      <c r="N27" s="2">
        <f t="shared" ca="1" si="14"/>
        <v>-1123.9827790649322</v>
      </c>
      <c r="O27" s="2"/>
      <c r="P27" s="2"/>
      <c r="Q27" s="2"/>
      <c r="R27" s="2"/>
      <c r="S27" s="2">
        <f ca="1">MDETERM(P22:S25)</f>
        <v>-108496005.89370883</v>
      </c>
      <c r="T27" s="8">
        <f ca="1">S27/T6</f>
        <v>-7.2710864345190132</v>
      </c>
      <c r="U27" s="2"/>
      <c r="V27" s="2">
        <v>16</v>
      </c>
      <c r="W27" s="2">
        <f t="shared" ca="1" si="15"/>
        <v>3.7953880381567862</v>
      </c>
      <c r="X27" s="2">
        <f t="shared" ca="1" si="16"/>
        <v>-1.9343298209779325</v>
      </c>
      <c r="Y27" s="2">
        <f t="shared" ca="1" si="17"/>
        <v>172.40725755801947</v>
      </c>
      <c r="Z27" s="2">
        <f t="shared" ca="1" si="18"/>
        <v>1152.8445017669987</v>
      </c>
      <c r="AA27">
        <f t="shared" si="19"/>
        <v>16</v>
      </c>
      <c r="AB27">
        <f t="shared" ca="1" si="20"/>
        <v>1327.112817542197</v>
      </c>
      <c r="AC27" s="2">
        <f t="shared" si="21"/>
        <v>1166</v>
      </c>
      <c r="AD27" s="2">
        <f t="shared" ca="1" si="22"/>
        <v>25957.339976385272</v>
      </c>
      <c r="AE27" s="2">
        <f t="shared" ca="1" si="4"/>
        <v>1327.112817542197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3.0518399999999999</v>
      </c>
      <c r="E28" s="2">
        <f t="shared" ca="1" si="6"/>
        <v>8.9632201117881061E-2</v>
      </c>
      <c r="F28" s="2">
        <f t="shared" ca="1" si="7"/>
        <v>-0.99597493368194956</v>
      </c>
      <c r="G28" s="2">
        <f t="shared" ca="1" si="8"/>
        <v>1.5237474190039779</v>
      </c>
      <c r="H28" s="2">
        <f t="shared" ca="1" si="9"/>
        <v>-16.931573872593141</v>
      </c>
      <c r="I28" s="2">
        <f t="shared" ca="1" si="10"/>
        <v>8.0339314772362794E-3</v>
      </c>
      <c r="J28" s="2">
        <f t="shared" ca="1" si="10"/>
        <v>0.99196606852276381</v>
      </c>
      <c r="K28" s="2">
        <f t="shared" ca="1" si="11"/>
        <v>-8.9271425564148757E-2</v>
      </c>
      <c r="L28" s="2">
        <f t="shared" si="12"/>
        <v>19822</v>
      </c>
      <c r="M28" s="2">
        <f t="shared" ca="1" si="13"/>
        <v>104.51114650344931</v>
      </c>
      <c r="N28" s="2">
        <f t="shared" ca="1" si="14"/>
        <v>-1161.3067726731531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4.0325997905415853</v>
      </c>
      <c r="X28" s="2">
        <f t="shared" ca="1" si="16"/>
        <v>-0.65172348164430494</v>
      </c>
      <c r="Y28" s="2">
        <f t="shared" ca="1" si="17"/>
        <v>189.26564273375004</v>
      </c>
      <c r="Z28" s="2">
        <f t="shared" ca="1" si="18"/>
        <v>1152.8445017669987</v>
      </c>
      <c r="AA28">
        <f t="shared" si="19"/>
        <v>17</v>
      </c>
      <c r="AB28">
        <f t="shared" ca="1" si="20"/>
        <v>1345.491020809646</v>
      </c>
      <c r="AC28" s="2">
        <f t="shared" si="21"/>
        <v>1166</v>
      </c>
      <c r="AD28" s="2">
        <f t="shared" ca="1" si="22"/>
        <v>32217.026551288771</v>
      </c>
      <c r="AE28" s="2">
        <f t="shared" ca="1" si="4"/>
        <v>1345.491020809646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3.2313599999999996</v>
      </c>
      <c r="E29" s="2">
        <f t="shared" ca="1" si="6"/>
        <v>-8.964683478904209E-2</v>
      </c>
      <c r="F29" s="2">
        <f t="shared" ca="1" si="7"/>
        <v>-0.99597361662461026</v>
      </c>
      <c r="G29" s="2">
        <f t="shared" ca="1" si="8"/>
        <v>-1.6136430262027577</v>
      </c>
      <c r="H29" s="2">
        <f t="shared" ca="1" si="9"/>
        <v>-17.927525099242985</v>
      </c>
      <c r="I29" s="2">
        <f t="shared" ca="1" si="10"/>
        <v>8.0365549876938065E-3</v>
      </c>
      <c r="J29" s="2">
        <f t="shared" ca="1" si="10"/>
        <v>0.99196344501230616</v>
      </c>
      <c r="K29" s="2">
        <f t="shared" ca="1" si="11"/>
        <v>8.928588226379118E-2</v>
      </c>
      <c r="L29" s="2">
        <f t="shared" si="12"/>
        <v>20934</v>
      </c>
      <c r="M29" s="2">
        <f t="shared" ca="1" si="13"/>
        <v>-104.25926885965595</v>
      </c>
      <c r="N29" s="2">
        <f t="shared" ca="1" si="14"/>
        <v>-1158.3173161344216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7.347009861494875E-6</v>
      </c>
      <c r="S29" s="2">
        <f>T1</f>
        <v>40499</v>
      </c>
      <c r="T29" s="2"/>
      <c r="U29" s="2"/>
      <c r="V29" s="2">
        <v>18</v>
      </c>
      <c r="W29" s="2">
        <f t="shared" ca="1" si="15"/>
        <v>4.2698115429263845</v>
      </c>
      <c r="X29" s="2">
        <f t="shared" ca="1" si="16"/>
        <v>0.65182988433217104</v>
      </c>
      <c r="Y29" s="2">
        <f t="shared" ca="1" si="17"/>
        <v>200.39865083221571</v>
      </c>
      <c r="Z29" s="2">
        <f t="shared" ca="1" si="18"/>
        <v>1152.8445017669987</v>
      </c>
      <c r="AA29">
        <f t="shared" si="19"/>
        <v>18</v>
      </c>
      <c r="AB29">
        <f t="shared" ca="1" si="20"/>
        <v>1358.1647940264729</v>
      </c>
      <c r="AC29" s="2">
        <f t="shared" si="21"/>
        <v>1163</v>
      </c>
      <c r="AD29" s="2">
        <f t="shared" ca="1" si="22"/>
        <v>38089.296827395599</v>
      </c>
      <c r="AE29" s="2">
        <f t="shared" ca="1" si="4"/>
        <v>1358.1647940264729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3.4108799999999997</v>
      </c>
      <c r="E30" s="2">
        <f t="shared" ca="1" si="6"/>
        <v>-0.26604453422480528</v>
      </c>
      <c r="F30" s="2">
        <f t="shared" ca="1" si="7"/>
        <v>-0.96396073872803889</v>
      </c>
      <c r="G30" s="2">
        <f t="shared" ca="1" si="8"/>
        <v>-5.0548461502713007</v>
      </c>
      <c r="H30" s="2">
        <f t="shared" ca="1" si="9"/>
        <v>-18.315254035832737</v>
      </c>
      <c r="I30" s="2">
        <f t="shared" ca="1" si="10"/>
        <v>7.0779694190893597E-2</v>
      </c>
      <c r="J30" s="2">
        <f t="shared" ca="1" si="10"/>
        <v>0.92922030580910642</v>
      </c>
      <c r="K30" s="2">
        <f t="shared" ca="1" si="11"/>
        <v>0.25645648574590035</v>
      </c>
      <c r="L30" s="2">
        <f t="shared" si="12"/>
        <v>22135</v>
      </c>
      <c r="M30" s="2">
        <f t="shared" ca="1" si="13"/>
        <v>-309.94188237189815</v>
      </c>
      <c r="N30" s="2">
        <f t="shared" ca="1" si="14"/>
        <v>-1123.0142606181653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-194.43975363998416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4.5070232953111837</v>
      </c>
      <c r="X30" s="2">
        <f t="shared" ca="1" si="16"/>
        <v>1.934432803779911</v>
      </c>
      <c r="Y30" s="2">
        <f t="shared" ca="1" si="17"/>
        <v>204.7327881629997</v>
      </c>
      <c r="Z30" s="2">
        <f t="shared" ca="1" si="18"/>
        <v>1152.8445017669987</v>
      </c>
      <c r="AA30">
        <f t="shared" si="19"/>
        <v>19</v>
      </c>
      <c r="AB30">
        <f t="shared" ca="1" si="20"/>
        <v>1364.0187460290895</v>
      </c>
      <c r="AC30" s="2">
        <f t="shared" si="21"/>
        <v>1165</v>
      </c>
      <c r="AD30" s="2">
        <f t="shared" ca="1" si="22"/>
        <v>39608.461270991218</v>
      </c>
      <c r="AE30" s="2">
        <f t="shared" ca="1" si="4"/>
        <v>1364.0187460290895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3.5903999999999998</v>
      </c>
      <c r="E31" s="2">
        <f t="shared" ca="1" si="6"/>
        <v>-0.43389130354442212</v>
      </c>
      <c r="F31" s="2">
        <f t="shared" ca="1" si="7"/>
        <v>-0.90096522502731602</v>
      </c>
      <c r="G31" s="2">
        <f t="shared" ca="1" si="8"/>
        <v>-8.6778260708884432</v>
      </c>
      <c r="H31" s="2">
        <f t="shared" ca="1" si="9"/>
        <v>-18.019304500546319</v>
      </c>
      <c r="I31" s="2">
        <f t="shared" ca="1" si="10"/>
        <v>0.18826166329147787</v>
      </c>
      <c r="J31" s="2">
        <f t="shared" ca="1" si="10"/>
        <v>0.81173833670852225</v>
      </c>
      <c r="K31" s="2">
        <f t="shared" ca="1" si="11"/>
        <v>0.39092097593529573</v>
      </c>
      <c r="L31" s="2">
        <f t="shared" si="12"/>
        <v>23340</v>
      </c>
      <c r="M31" s="2">
        <f t="shared" ca="1" si="13"/>
        <v>-506.35115123634063</v>
      </c>
      <c r="N31" s="2">
        <f t="shared" ca="1" si="14"/>
        <v>-1051.4264176068777</v>
      </c>
      <c r="O31" s="2"/>
      <c r="P31" s="2">
        <f t="shared" ca="1" si="30"/>
        <v>7.347009861494875E-6</v>
      </c>
      <c r="Q31" s="2">
        <f t="shared" ca="1" si="30"/>
        <v>-194.43975363998416</v>
      </c>
      <c r="R31" s="2">
        <f t="shared" ca="1" si="30"/>
        <v>17.499959518147786</v>
      </c>
      <c r="S31" s="2">
        <f t="shared" ca="1" si="31"/>
        <v>-173.35872511810118</v>
      </c>
      <c r="T31" s="2"/>
      <c r="U31" s="2"/>
      <c r="V31" s="2">
        <v>20</v>
      </c>
      <c r="W31" s="2">
        <f t="shared" ca="1" si="15"/>
        <v>4.7442350476959829</v>
      </c>
      <c r="X31" s="2">
        <f t="shared" ca="1" si="16"/>
        <v>3.1548611712576191</v>
      </c>
      <c r="Y31" s="2">
        <f t="shared" ca="1" si="17"/>
        <v>201.42458542684381</v>
      </c>
      <c r="Z31" s="2">
        <f t="shared" ca="1" si="18"/>
        <v>1152.8445017669987</v>
      </c>
      <c r="AA31">
        <f t="shared" si="19"/>
        <v>20</v>
      </c>
      <c r="AB31">
        <f t="shared" ca="1" si="20"/>
        <v>1362.1681834127962</v>
      </c>
      <c r="AC31" s="2">
        <f t="shared" si="21"/>
        <v>1167</v>
      </c>
      <c r="AD31" s="2">
        <f t="shared" ca="1" si="22"/>
        <v>38090.619816650869</v>
      </c>
      <c r="AE31" s="2">
        <f t="shared" ca="1" si="4"/>
        <v>1362.1681834127962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3.7699199999999995</v>
      </c>
      <c r="E32" s="2">
        <f t="shared" ca="1" si="6"/>
        <v>-0.58779238431447822</v>
      </c>
      <c r="F32" s="2">
        <f t="shared" ca="1" si="7"/>
        <v>-0.80901181260961863</v>
      </c>
      <c r="G32" s="2">
        <f t="shared" ca="1" si="8"/>
        <v>-12.343640070604042</v>
      </c>
      <c r="H32" s="2">
        <f t="shared" ca="1" si="9"/>
        <v>-16.989248064801991</v>
      </c>
      <c r="I32" s="2">
        <f t="shared" ca="1" si="10"/>
        <v>0.34549988705809925</v>
      </c>
      <c r="J32" s="2">
        <f t="shared" ca="1" si="10"/>
        <v>0.65450011294190069</v>
      </c>
      <c r="K32" s="2">
        <f t="shared" ca="1" si="11"/>
        <v>0.47553098227238561</v>
      </c>
      <c r="L32" s="2">
        <f t="shared" si="12"/>
        <v>24528</v>
      </c>
      <c r="M32" s="2">
        <f t="shared" ca="1" si="13"/>
        <v>-686.54150487931054</v>
      </c>
      <c r="N32" s="2">
        <f t="shared" ca="1" si="14"/>
        <v>-944.92579712803456</v>
      </c>
      <c r="O32" s="2"/>
      <c r="P32" s="2">
        <f t="shared" ca="1" si="30"/>
        <v>8.1625056773892979E-5</v>
      </c>
      <c r="Q32" s="2">
        <f t="shared" ca="1" si="30"/>
        <v>17.502856873628801</v>
      </c>
      <c r="R32" s="2">
        <f t="shared" ca="1" si="30"/>
        <v>7.3470049999354049E-6</v>
      </c>
      <c r="S32" s="2">
        <f t="shared" ca="1" si="31"/>
        <v>-191.37418298396528</v>
      </c>
      <c r="T32" s="2"/>
      <c r="U32" s="2"/>
      <c r="V32" s="2">
        <v>21</v>
      </c>
      <c r="W32" s="2">
        <f t="shared" ca="1" si="15"/>
        <v>4.9814468000807821</v>
      </c>
      <c r="X32" s="2">
        <f t="shared" ca="1" si="16"/>
        <v>4.2738892319025892</v>
      </c>
      <c r="Y32" s="2">
        <f t="shared" ca="1" si="17"/>
        <v>189.91034021667139</v>
      </c>
      <c r="Z32" s="2">
        <f t="shared" ca="1" si="18"/>
        <v>1152.8445017669987</v>
      </c>
      <c r="AA32">
        <f t="shared" si="19"/>
        <v>21</v>
      </c>
      <c r="AB32">
        <f t="shared" ca="1" si="20"/>
        <v>1352.0101780156535</v>
      </c>
      <c r="AC32" s="2">
        <f t="shared" si="21"/>
        <v>1168</v>
      </c>
      <c r="AD32" s="2">
        <f t="shared" ca="1" si="22"/>
        <v>33859.745613352505</v>
      </c>
      <c r="AE32" s="2">
        <f t="shared" ca="1" si="4"/>
        <v>1352.0101780156535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3.9494399999999996</v>
      </c>
      <c r="E33" s="2">
        <f t="shared" ca="1" si="6"/>
        <v>-0.72280124609675789</v>
      </c>
      <c r="F33" s="2">
        <f t="shared" ca="1" si="7"/>
        <v>-0.69105597359474003</v>
      </c>
      <c r="G33" s="2">
        <f t="shared" ca="1" si="8"/>
        <v>-15.901627414128674</v>
      </c>
      <c r="H33" s="2">
        <f t="shared" ca="1" si="9"/>
        <v>-15.203231419084281</v>
      </c>
      <c r="I33" s="2">
        <f t="shared" ca="1" si="10"/>
        <v>0.52244164135902593</v>
      </c>
      <c r="J33" s="2">
        <f t="shared" ca="1" si="10"/>
        <v>0.47755835864097401</v>
      </c>
      <c r="K33" s="2">
        <f t="shared" ca="1" si="11"/>
        <v>0.49949611883688633</v>
      </c>
      <c r="L33" s="2">
        <f t="shared" si="12"/>
        <v>25762</v>
      </c>
      <c r="M33" s="2">
        <f t="shared" ca="1" si="13"/>
        <v>-846.40025917930348</v>
      </c>
      <c r="N33" s="2">
        <f t="shared" ca="1" si="14"/>
        <v>-809.2265450794406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5.2186585524655813</v>
      </c>
      <c r="X33" s="2">
        <f t="shared" ca="1" si="16"/>
        <v>5.255550335347575</v>
      </c>
      <c r="Y33" s="2">
        <f t="shared" ca="1" si="17"/>
        <v>169.94577041775241</v>
      </c>
      <c r="Z33" s="2">
        <f t="shared" ca="1" si="18"/>
        <v>1152.8445017669987</v>
      </c>
      <c r="AA33">
        <f t="shared" si="19"/>
        <v>22</v>
      </c>
      <c r="AB33">
        <f t="shared" ca="1" si="20"/>
        <v>1333.2644810725642</v>
      </c>
      <c r="AC33" s="2">
        <f t="shared" si="21"/>
        <v>1171</v>
      </c>
      <c r="AD33" s="2">
        <f t="shared" ca="1" si="22"/>
        <v>26329.761817748542</v>
      </c>
      <c r="AE33" s="2">
        <f t="shared" ca="1" si="4"/>
        <v>1333.2644810725642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4.1289599999999993</v>
      </c>
      <c r="E34" s="2">
        <f t="shared" ca="1" si="6"/>
        <v>-0.83457857274810199</v>
      </c>
      <c r="F34" s="2">
        <f t="shared" ca="1" si="7"/>
        <v>-0.550888923386322</v>
      </c>
      <c r="G34" s="2">
        <f t="shared" ca="1" si="8"/>
        <v>-19.195307173206345</v>
      </c>
      <c r="H34" s="2">
        <f t="shared" ca="1" si="9"/>
        <v>-12.670445237885406</v>
      </c>
      <c r="I34" s="2">
        <f t="shared" ca="1" si="10"/>
        <v>0.69652139409025893</v>
      </c>
      <c r="J34" s="2">
        <f t="shared" ca="1" si="10"/>
        <v>0.30347860590974096</v>
      </c>
      <c r="K34" s="2">
        <f t="shared" ca="1" si="11"/>
        <v>0.45976009142249513</v>
      </c>
      <c r="L34" s="2">
        <f t="shared" si="12"/>
        <v>27048</v>
      </c>
      <c r="M34" s="2">
        <f t="shared" ca="1" si="13"/>
        <v>-981.46440155176799</v>
      </c>
      <c r="N34" s="2">
        <f t="shared" ca="1" si="14"/>
        <v>-647.84537390231469</v>
      </c>
      <c r="O34" s="2"/>
      <c r="P34" s="2"/>
      <c r="Q34" s="2"/>
      <c r="R34" s="2"/>
      <c r="S34" s="2">
        <f ca="1">MDETERM(P29:S32)</f>
        <v>-166797254.35625896</v>
      </c>
      <c r="T34" s="8">
        <f ca="1">S34/T6</f>
        <v>-11.178266365426973</v>
      </c>
      <c r="U34" s="2"/>
      <c r="V34" s="2">
        <v>23</v>
      </c>
      <c r="W34" s="2">
        <f t="shared" ca="1" si="15"/>
        <v>5.4558703048503805</v>
      </c>
      <c r="X34" s="2">
        <f t="shared" ca="1" si="16"/>
        <v>6.0682929388489635</v>
      </c>
      <c r="Y34" s="2">
        <f t="shared" ca="1" si="17"/>
        <v>141.6336118376388</v>
      </c>
      <c r="Z34" s="2">
        <f t="shared" ca="1" si="18"/>
        <v>1152.8445017669987</v>
      </c>
      <c r="AA34">
        <f t="shared" si="19"/>
        <v>23</v>
      </c>
      <c r="AB34">
        <f t="shared" ca="1" si="20"/>
        <v>1306.0022768483368</v>
      </c>
      <c r="AC34" s="2">
        <f t="shared" si="21"/>
        <v>1176</v>
      </c>
      <c r="AD34" s="2">
        <f t="shared" ca="1" si="22"/>
        <v>16900.591985751609</v>
      </c>
      <c r="AE34" s="2">
        <f t="shared" ca="1" si="4"/>
        <v>1306.0022768483368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4.3084799999999994</v>
      </c>
      <c r="E35" s="2">
        <f t="shared" ca="1" si="6"/>
        <v>-0.91953173226218088</v>
      </c>
      <c r="F35" s="2">
        <f t="shared" ca="1" si="7"/>
        <v>-0.39301576732099813</v>
      </c>
      <c r="G35" s="2">
        <f t="shared" ca="1" si="8"/>
        <v>-22.068761574292342</v>
      </c>
      <c r="H35" s="2">
        <f t="shared" ca="1" si="9"/>
        <v>-9.4323784157039547</v>
      </c>
      <c r="I35" s="2">
        <f t="shared" ca="1" si="10"/>
        <v>0.84553860663708713</v>
      </c>
      <c r="J35" s="2">
        <f t="shared" ca="1" si="10"/>
        <v>0.15446139336291295</v>
      </c>
      <c r="K35" s="2">
        <f t="shared" ca="1" si="11"/>
        <v>0.36139046933102764</v>
      </c>
      <c r="L35" s="2">
        <f t="shared" si="12"/>
        <v>28128</v>
      </c>
      <c r="M35" s="2">
        <f t="shared" ca="1" si="13"/>
        <v>-1077.6911902112761</v>
      </c>
      <c r="N35" s="2">
        <f t="shared" ca="1" si="14"/>
        <v>-460.61447930020984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5.6930820572351788</v>
      </c>
      <c r="X35" s="2">
        <f t="shared" ca="1" si="16"/>
        <v>6.6859947045613124</v>
      </c>
      <c r="Y35" s="2">
        <f t="shared" ca="1" si="17"/>
        <v>105.43763839024288</v>
      </c>
      <c r="Z35" s="2">
        <f t="shared" ca="1" si="18"/>
        <v>1152.8445017669987</v>
      </c>
      <c r="AA35">
        <f t="shared" si="19"/>
        <v>24</v>
      </c>
      <c r="AB35">
        <f t="shared" ca="1" si="20"/>
        <v>1270.661216919038</v>
      </c>
      <c r="AC35" s="2">
        <f t="shared" si="21"/>
        <v>1172</v>
      </c>
      <c r="AD35" s="2">
        <f t="shared" ca="1" si="22"/>
        <v>9734.0357239454697</v>
      </c>
      <c r="AE35" s="2">
        <f t="shared" ca="1" si="4"/>
        <v>1270.661216919038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4.4879999999999995</v>
      </c>
      <c r="E36" s="2">
        <f t="shared" ca="1" si="6"/>
        <v>-0.9749302474567908</v>
      </c>
      <c r="F36" s="2">
        <f t="shared" ca="1" si="7"/>
        <v>-0.22251070220068211</v>
      </c>
      <c r="G36" s="2">
        <f t="shared" ca="1" si="8"/>
        <v>-24.37325618641977</v>
      </c>
      <c r="H36" s="2">
        <f t="shared" ca="1" si="9"/>
        <v>-5.5627675550170528</v>
      </c>
      <c r="I36" s="2">
        <f t="shared" ca="1" si="10"/>
        <v>0.95048898740615939</v>
      </c>
      <c r="J36" s="2">
        <f t="shared" ca="1" si="10"/>
        <v>4.9511012593840643E-2</v>
      </c>
      <c r="K36" s="2">
        <f t="shared" ca="1" si="11"/>
        <v>0.21693241395829529</v>
      </c>
      <c r="L36" s="2">
        <f t="shared" si="12"/>
        <v>29050</v>
      </c>
      <c r="M36" s="2">
        <f t="shared" ca="1" si="13"/>
        <v>-1132.8689475447909</v>
      </c>
      <c r="N36" s="2">
        <f t="shared" ca="1" si="14"/>
        <v>-258.55743595719264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5.930293809619978</v>
      </c>
      <c r="X36" s="2">
        <f t="shared" ca="1" si="16"/>
        <v>7.0888020968853365</v>
      </c>
      <c r="Y36" s="2">
        <f t="shared" ca="1" si="17"/>
        <v>62.182097458935559</v>
      </c>
      <c r="Z36" s="2">
        <f t="shared" ca="1" si="18"/>
        <v>1152.8445017669987</v>
      </c>
      <c r="AA36">
        <f t="shared" si="19"/>
        <v>25</v>
      </c>
      <c r="AB36">
        <f t="shared" ca="1" si="20"/>
        <v>1228.0456951324395</v>
      </c>
      <c r="AC36" s="2">
        <f t="shared" si="21"/>
        <v>1162</v>
      </c>
      <c r="AD36" s="2">
        <f t="shared" ca="1" si="22"/>
        <v>4362.0338455271431</v>
      </c>
      <c r="AE36" s="2">
        <f t="shared" ca="1" si="4"/>
        <v>1228.0456951324395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4.6675199999999997</v>
      </c>
      <c r="E37" s="2">
        <f t="shared" ca="1" si="6"/>
        <v>-0.99899355616647467</v>
      </c>
      <c r="F37" s="2">
        <f t="shared" ca="1" si="7"/>
        <v>-4.4853926671593179E-2</v>
      </c>
      <c r="G37" s="2">
        <f t="shared" ca="1" si="8"/>
        <v>-25.973832460328342</v>
      </c>
      <c r="H37" s="2">
        <f t="shared" ca="1" si="9"/>
        <v>-1.1662020934614226</v>
      </c>
      <c r="I37" s="2">
        <f t="shared" ca="1" si="10"/>
        <v>0.99798812526213942</v>
      </c>
      <c r="J37" s="2">
        <f t="shared" ca="1" si="10"/>
        <v>2.0118747378606579E-3</v>
      </c>
      <c r="K37" s="2">
        <f t="shared" ca="1" si="11"/>
        <v>4.4808783713685157E-2</v>
      </c>
      <c r="L37" s="2">
        <f t="shared" si="12"/>
        <v>30368</v>
      </c>
      <c r="M37" s="2">
        <f t="shared" ca="1" si="13"/>
        <v>-1166.8244736024424</v>
      </c>
      <c r="N37" s="2">
        <f t="shared" ca="1" si="14"/>
        <v>-52.389386352420836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6.1675055620047772</v>
      </c>
      <c r="X37" s="2">
        <f t="shared" ca="1" si="16"/>
        <v>7.263768494413962</v>
      </c>
      <c r="Y37" s="2">
        <f t="shared" ca="1" si="17"/>
        <v>13.036117636630342</v>
      </c>
      <c r="Z37" s="2">
        <f t="shared" ca="1" si="18"/>
        <v>1152.8445017669987</v>
      </c>
      <c r="AA37">
        <f t="shared" si="19"/>
        <v>26</v>
      </c>
      <c r="AB37">
        <f t="shared" ca="1" si="20"/>
        <v>1179.3118934600479</v>
      </c>
      <c r="AC37" s="2">
        <f t="shared" si="21"/>
        <v>1168</v>
      </c>
      <c r="AD37" s="2">
        <f t="shared" ca="1" si="22"/>
        <v>127.95893365147536</v>
      </c>
      <c r="AE37" s="2">
        <f t="shared" ca="1" si="4"/>
        <v>1179.3118934600479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4.8470399999999998</v>
      </c>
      <c r="E38" s="2">
        <f t="shared" ca="1" si="6"/>
        <v>-0.99094824024250283</v>
      </c>
      <c r="F38" s="2">
        <f t="shared" ca="1" si="7"/>
        <v>0.13424449769091795</v>
      </c>
      <c r="G38" s="2">
        <f t="shared" ca="1" si="8"/>
        <v>-26.755602486547577</v>
      </c>
      <c r="H38" s="2">
        <f t="shared" ca="1" si="9"/>
        <v>3.6246014376547846</v>
      </c>
      <c r="I38" s="2">
        <f t="shared" ca="1" si="10"/>
        <v>0.98197841483971315</v>
      </c>
      <c r="J38" s="2">
        <f t="shared" ca="1" si="10"/>
        <v>1.8021585160286874E-2</v>
      </c>
      <c r="K38" s="2">
        <f t="shared" ca="1" si="11"/>
        <v>-0.13302934874905387</v>
      </c>
      <c r="L38" s="2">
        <f t="shared" si="12"/>
        <v>31455</v>
      </c>
      <c r="M38" s="2">
        <f t="shared" ca="1" si="13"/>
        <v>-1154.4546998825158</v>
      </c>
      <c r="N38" s="2">
        <f t="shared" ca="1" si="14"/>
        <v>156.3948398099194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6.4047173143895764</v>
      </c>
      <c r="X38" s="2">
        <f t="shared" ca="1" si="16"/>
        <v>7.2052703069377504</v>
      </c>
      <c r="Y38" s="2">
        <f t="shared" ca="1" si="17"/>
        <v>-40.516760338614731</v>
      </c>
      <c r="Z38" s="2">
        <f t="shared" ca="1" si="18"/>
        <v>1152.8445017669987</v>
      </c>
      <c r="AA38">
        <f t="shared" si="19"/>
        <v>27</v>
      </c>
      <c r="AB38">
        <f t="shared" ca="1" si="20"/>
        <v>1125.9377290497114</v>
      </c>
      <c r="AC38" s="2">
        <f t="shared" si="21"/>
        <v>1165</v>
      </c>
      <c r="AD38" s="2">
        <f t="shared" ca="1" si="22"/>
        <v>1525.8610117937624</v>
      </c>
      <c r="AE38" s="2">
        <f t="shared" ca="1" si="4"/>
        <v>1125.9377290497114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5.0265599999999999</v>
      </c>
      <c r="E39" s="2">
        <f t="shared" ca="1" si="6"/>
        <v>-0.95105288396449106</v>
      </c>
      <c r="F39" s="2">
        <f t="shared" ca="1" si="7"/>
        <v>0.30902817331567745</v>
      </c>
      <c r="G39" s="2">
        <f t="shared" ca="1" si="8"/>
        <v>-26.629480751005751</v>
      </c>
      <c r="H39" s="2">
        <f t="shared" ca="1" si="9"/>
        <v>8.6527888528389685</v>
      </c>
      <c r="I39" s="2">
        <f t="shared" ca="1" si="10"/>
        <v>0.90450158809717573</v>
      </c>
      <c r="J39" s="2">
        <f t="shared" ca="1" si="10"/>
        <v>9.5498411902824376E-2</v>
      </c>
      <c r="K39" s="2">
        <f t="shared" ca="1" si="11"/>
        <v>-0.29390213545815363</v>
      </c>
      <c r="L39" s="2">
        <f t="shared" si="12"/>
        <v>32620</v>
      </c>
      <c r="M39" s="2">
        <f t="shared" ca="1" si="13"/>
        <v>-1107.9766098186321</v>
      </c>
      <c r="N39" s="2">
        <f t="shared" ca="1" si="14"/>
        <v>360.01782191276425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6.6419290667743756</v>
      </c>
      <c r="X39" s="2">
        <f t="shared" ca="1" si="16"/>
        <v>6.9151877231043963</v>
      </c>
      <c r="Y39" s="2">
        <f t="shared" ca="1" si="17"/>
        <v>-96.723178600831289</v>
      </c>
      <c r="Z39" s="2">
        <f t="shared" ca="1" si="18"/>
        <v>1152.8445017669987</v>
      </c>
      <c r="AA39">
        <f t="shared" si="19"/>
        <v>28</v>
      </c>
      <c r="AB39">
        <f t="shared" ca="1" si="20"/>
        <v>1069.6784399560463</v>
      </c>
      <c r="AC39" s="2">
        <f t="shared" si="21"/>
        <v>1165</v>
      </c>
      <c r="AD39" s="2">
        <f t="shared" ca="1" si="22"/>
        <v>9086.1998092130689</v>
      </c>
      <c r="AE39" s="2">
        <f t="shared" ca="1" si="4"/>
        <v>1069.6784399560463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5.2060799999999992</v>
      </c>
      <c r="E40" s="2">
        <f t="shared" ca="1" si="6"/>
        <v>-0.88058976289012414</v>
      </c>
      <c r="F40" s="2">
        <f t="shared" ca="1" si="7"/>
        <v>0.47387938285297332</v>
      </c>
      <c r="G40" s="2">
        <f t="shared" ca="1" si="8"/>
        <v>-25.537103123813601</v>
      </c>
      <c r="H40" s="2">
        <f t="shared" ca="1" si="9"/>
        <v>13.742502102736227</v>
      </c>
      <c r="I40" s="2">
        <f t="shared" ca="1" si="10"/>
        <v>0.77543833050688504</v>
      </c>
      <c r="J40" s="2">
        <f t="shared" ca="1" si="10"/>
        <v>0.22456166949311487</v>
      </c>
      <c r="K40" s="2">
        <f t="shared" ca="1" si="11"/>
        <v>-0.41729333338501812</v>
      </c>
      <c r="L40" s="2">
        <f t="shared" si="12"/>
        <v>33785</v>
      </c>
      <c r="M40" s="2">
        <f t="shared" ca="1" si="13"/>
        <v>-1025.8870737669947</v>
      </c>
      <c r="N40" s="2">
        <f t="shared" ca="1" si="14"/>
        <v>552.06948102371393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6.8791408191591747</v>
      </c>
      <c r="X40" s="2">
        <f t="shared" ca="1" si="16"/>
        <v>6.402844279326696</v>
      </c>
      <c r="Y40" s="2">
        <f t="shared" ca="1" si="17"/>
        <v>-153.61734903182582</v>
      </c>
      <c r="Z40" s="2">
        <f t="shared" ca="1" si="18"/>
        <v>1152.8445017669987</v>
      </c>
      <c r="AA40">
        <f t="shared" si="19"/>
        <v>29</v>
      </c>
      <c r="AB40">
        <f t="shared" ca="1" si="20"/>
        <v>1012.5091378336588</v>
      </c>
      <c r="AC40" s="2">
        <f t="shared" si="21"/>
        <v>1165</v>
      </c>
      <c r="AD40" s="2">
        <f t="shared" ca="1" si="22"/>
        <v>23253.463044234079</v>
      </c>
      <c r="AE40" s="2">
        <f t="shared" ca="1" si="4"/>
        <v>1012.5091378336588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5.3855999999999993</v>
      </c>
      <c r="E41" s="2">
        <f t="shared" ca="1" si="6"/>
        <v>-0.78182363027143931</v>
      </c>
      <c r="F41" s="2">
        <f t="shared" ca="1" si="7"/>
        <v>0.62349964807463032</v>
      </c>
      <c r="G41" s="2">
        <f t="shared" ca="1" si="8"/>
        <v>-23.454708908143179</v>
      </c>
      <c r="H41" s="2">
        <f t="shared" ca="1" si="9"/>
        <v>18.704989442238908</v>
      </c>
      <c r="I41" s="2">
        <f t="shared" ca="1" si="10"/>
        <v>0.61124818885081222</v>
      </c>
      <c r="J41" s="2">
        <f t="shared" ca="1" si="10"/>
        <v>0.38875181114918789</v>
      </c>
      <c r="K41" s="2">
        <f t="shared" ca="1" si="11"/>
        <v>-0.48746675833067232</v>
      </c>
      <c r="L41" s="2">
        <f t="shared" si="12"/>
        <v>34830</v>
      </c>
      <c r="M41" s="2">
        <f t="shared" ca="1" si="13"/>
        <v>-907.69723474514103</v>
      </c>
      <c r="N41" s="2">
        <f t="shared" ca="1" si="14"/>
        <v>723.88309141464583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7.1163525715439739</v>
      </c>
      <c r="X41" s="2">
        <f t="shared" ca="1" si="16"/>
        <v>5.6847071922530708</v>
      </c>
      <c r="Y41" s="2">
        <f t="shared" ca="1" si="17"/>
        <v>-209.08935434784581</v>
      </c>
      <c r="Z41" s="2">
        <f t="shared" ca="1" si="18"/>
        <v>1152.8445017669987</v>
      </c>
      <c r="AA41">
        <f t="shared" si="19"/>
        <v>30</v>
      </c>
      <c r="AB41">
        <f t="shared" ca="1" si="20"/>
        <v>956.55620718294995</v>
      </c>
      <c r="AC41" s="2">
        <f t="shared" si="21"/>
        <v>1161</v>
      </c>
      <c r="AD41" s="2">
        <f t="shared" ca="1" si="22"/>
        <v>41797.264421420885</v>
      </c>
      <c r="AE41" s="2">
        <f t="shared" ca="1" si="4"/>
        <v>956.55620718294995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5.5651199999999994</v>
      </c>
      <c r="E42" s="2">
        <f t="shared" ca="1" si="6"/>
        <v>-0.65792892568234174</v>
      </c>
      <c r="F42" s="2">
        <f t="shared" ca="1" si="7"/>
        <v>0.75308002811818053</v>
      </c>
      <c r="G42" s="2">
        <f t="shared" ca="1" si="8"/>
        <v>-20.395796696152594</v>
      </c>
      <c r="H42" s="2">
        <f t="shared" ca="1" si="9"/>
        <v>23.345480871663597</v>
      </c>
      <c r="I42" s="2">
        <f t="shared" ca="1" si="10"/>
        <v>0.43287047124952038</v>
      </c>
      <c r="J42" s="2">
        <f t="shared" ca="1" si="10"/>
        <v>0.56712952875047962</v>
      </c>
      <c r="K42" s="2">
        <f t="shared" ca="1" si="11"/>
        <v>-0.49547313385262221</v>
      </c>
      <c r="L42" s="2">
        <f t="shared" si="12"/>
        <v>35929</v>
      </c>
      <c r="M42" s="2">
        <f t="shared" ca="1" si="13"/>
        <v>-762.53962486583407</v>
      </c>
      <c r="N42" s="2">
        <f t="shared" ca="1" si="14"/>
        <v>872.81975258897126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7.3535643239287731</v>
      </c>
      <c r="X42" s="2">
        <f t="shared" ca="1" si="16"/>
        <v>4.7838580864065428</v>
      </c>
      <c r="Y42" s="2">
        <f t="shared" ca="1" si="17"/>
        <v>-260.96200361243598</v>
      </c>
      <c r="Z42" s="2">
        <f t="shared" ca="1" si="18"/>
        <v>1152.8445017669987</v>
      </c>
      <c r="AA42">
        <f t="shared" si="19"/>
        <v>31</v>
      </c>
      <c r="AB42">
        <f t="shared" ca="1" si="20"/>
        <v>904.01992056489803</v>
      </c>
      <c r="AC42" s="2">
        <f t="shared" si="21"/>
        <v>1159</v>
      </c>
      <c r="AD42" s="2">
        <f t="shared" ca="1" si="22"/>
        <v>65014.840908730912</v>
      </c>
      <c r="AE42" s="2">
        <f t="shared" ca="1" si="4"/>
        <v>904.01992056489803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5.7446399999999995</v>
      </c>
      <c r="E43" s="2">
        <f t="shared" ca="1" si="6"/>
        <v>-0.51288774544286653</v>
      </c>
      <c r="F43" s="2">
        <f t="shared" ca="1" si="7"/>
        <v>0.85845568352392732</v>
      </c>
      <c r="G43" s="2">
        <f t="shared" ca="1" si="8"/>
        <v>-16.412407854171729</v>
      </c>
      <c r="H43" s="2">
        <f t="shared" ca="1" si="9"/>
        <v>27.470581872765674</v>
      </c>
      <c r="I43" s="2">
        <f t="shared" ca="1" si="10"/>
        <v>0.26305383942546667</v>
      </c>
      <c r="J43" s="2">
        <f t="shared" ca="1" si="10"/>
        <v>0.73694616057453322</v>
      </c>
      <c r="K43" s="2">
        <f t="shared" ca="1" si="11"/>
        <v>-0.44029140008520201</v>
      </c>
      <c r="L43" s="2">
        <f t="shared" si="12"/>
        <v>37024</v>
      </c>
      <c r="M43" s="2">
        <f t="shared" ca="1" si="13"/>
        <v>-593.41112147739659</v>
      </c>
      <c r="N43" s="2">
        <f t="shared" ca="1" si="14"/>
        <v>993.23322583718391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7.5907760763135723</v>
      </c>
      <c r="X43" s="2">
        <f t="shared" ca="1" si="16"/>
        <v>3.7292511283206675</v>
      </c>
      <c r="Y43" s="2">
        <f t="shared" ca="1" si="17"/>
        <v>-307.07348138704447</v>
      </c>
      <c r="Z43" s="2">
        <f t="shared" ca="1" si="18"/>
        <v>1152.8445017669987</v>
      </c>
      <c r="AA43">
        <f t="shared" si="19"/>
        <v>32</v>
      </c>
      <c r="AB43">
        <f t="shared" ca="1" si="20"/>
        <v>857.09104758458852</v>
      </c>
      <c r="AC43" s="2">
        <f t="shared" si="21"/>
        <v>1157</v>
      </c>
      <c r="AD43" s="2">
        <f t="shared" ca="1" si="22"/>
        <v>89945.379738909542</v>
      </c>
      <c r="AE43" s="2">
        <f t="shared" ca="1" si="4"/>
        <v>857.09104758458852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5.9241599999999996</v>
      </c>
      <c r="E44" s="2">
        <f t="shared" ca="1" si="6"/>
        <v>-0.35136185416999743</v>
      </c>
      <c r="F44" s="2">
        <f t="shared" ca="1" si="7"/>
        <v>0.93623973822639117</v>
      </c>
      <c r="G44" s="2">
        <f t="shared" ca="1" si="8"/>
        <v>-11.594941187609916</v>
      </c>
      <c r="H44" s="2">
        <f t="shared" ca="1" si="9"/>
        <v>30.895911361470908</v>
      </c>
      <c r="I44" s="2">
        <f t="shared" ca="1" si="10"/>
        <v>0.12345515256577855</v>
      </c>
      <c r="J44" s="2">
        <f t="shared" ca="1" si="10"/>
        <v>0.87654484743422145</v>
      </c>
      <c r="K44" s="2">
        <f t="shared" ca="1" si="11"/>
        <v>-0.32895893037085783</v>
      </c>
      <c r="L44" s="2">
        <f t="shared" si="12"/>
        <v>37851</v>
      </c>
      <c r="M44" s="2">
        <f t="shared" ca="1" si="13"/>
        <v>-403.01204673298707</v>
      </c>
      <c r="N44" s="2">
        <f t="shared" ca="1" si="14"/>
        <v>1073.8669797456707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7.8279878286983715</v>
      </c>
      <c r="X44" s="2">
        <f t="shared" ca="1" si="16"/>
        <v>2.5547824114629161</v>
      </c>
      <c r="Y44" s="2">
        <f t="shared" ca="1" si="17"/>
        <v>-345.36272680114331</v>
      </c>
      <c r="Z44" s="2">
        <f t="shared" ca="1" si="18"/>
        <v>1152.8445017669987</v>
      </c>
      <c r="AA44">
        <f t="shared" si="19"/>
        <v>33</v>
      </c>
      <c r="AB44">
        <f t="shared" ca="1" si="20"/>
        <v>817.86454520601671</v>
      </c>
      <c r="AC44" s="2">
        <f t="shared" si="21"/>
        <v>1147</v>
      </c>
      <c r="AD44" s="2">
        <f t="shared" ca="1" si="22"/>
        <v>108330.14760244222</v>
      </c>
      <c r="AE44" s="2">
        <f t="shared" ca="1" si="4"/>
        <v>817.86454520601671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6.1036799999999998</v>
      </c>
      <c r="E45" s="2">
        <f t="shared" ca="1" si="6"/>
        <v>-0.17854285112829749</v>
      </c>
      <c r="F45" s="2">
        <f t="shared" ca="1" si="7"/>
        <v>0.9839321370455274</v>
      </c>
      <c r="G45" s="2">
        <f t="shared" ca="1" si="8"/>
        <v>-6.0704569383621143</v>
      </c>
      <c r="H45" s="2">
        <f t="shared" ca="1" si="9"/>
        <v>33.453692659547933</v>
      </c>
      <c r="I45" s="2">
        <f t="shared" ca="1" si="10"/>
        <v>3.1877549689021401E-2</v>
      </c>
      <c r="J45" s="2">
        <f t="shared" ca="1" si="10"/>
        <v>0.96812245031097854</v>
      </c>
      <c r="K45" s="2">
        <f t="shared" ca="1" si="11"/>
        <v>-0.17567404906486719</v>
      </c>
      <c r="L45" s="2">
        <f t="shared" si="12"/>
        <v>39270</v>
      </c>
      <c r="M45" s="2">
        <f t="shared" ca="1" si="13"/>
        <v>-206.21699305318359</v>
      </c>
      <c r="N45" s="2">
        <f t="shared" ca="1" si="14"/>
        <v>1136.4416182875841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8.0651995810831707</v>
      </c>
      <c r="X45" s="2">
        <f t="shared" ca="1" si="16"/>
        <v>1.2982005028193115</v>
      </c>
      <c r="Y45" s="2">
        <f t="shared" ca="1" si="17"/>
        <v>-373.95428745555586</v>
      </c>
      <c r="Z45" s="2">
        <f t="shared" ca="1" si="18"/>
        <v>1152.8445017669987</v>
      </c>
      <c r="AA45">
        <f t="shared" si="19"/>
        <v>34</v>
      </c>
      <c r="AB45">
        <f t="shared" ca="1" si="20"/>
        <v>788.25361439534538</v>
      </c>
      <c r="AC45" s="2">
        <f t="shared" si="21"/>
        <v>1155</v>
      </c>
      <c r="AD45" s="2">
        <f t="shared" ca="1" si="22"/>
        <v>134502.91135407801</v>
      </c>
      <c r="AE45" s="2">
        <f t="shared" ca="1" si="4"/>
        <v>788.25361439534538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6.2831999999999999</v>
      </c>
      <c r="E46" s="2">
        <f t="shared" ca="1" si="6"/>
        <v>1.469282041289059E-5</v>
      </c>
      <c r="F46" s="2">
        <f t="shared" ca="1" si="7"/>
        <v>0.99999999989206056</v>
      </c>
      <c r="G46" s="2">
        <f t="shared" ca="1" si="8"/>
        <v>5.1424871445117067E-4</v>
      </c>
      <c r="H46" s="2">
        <f t="shared" ca="1" si="9"/>
        <v>34.999999996222122</v>
      </c>
      <c r="I46" s="2">
        <f t="shared" ca="1" si="10"/>
        <v>2.158789716854544E-10</v>
      </c>
      <c r="J46" s="2">
        <f t="shared" ca="1" si="10"/>
        <v>0.99999999978412113</v>
      </c>
      <c r="K46" s="2">
        <f t="shared" ca="1" si="11"/>
        <v>1.4692820411304655E-5</v>
      </c>
      <c r="L46" s="2">
        <f t="shared" si="12"/>
        <v>40005</v>
      </c>
      <c r="M46" s="2">
        <f t="shared" ca="1" si="13"/>
        <v>1.6793893731933945E-2</v>
      </c>
      <c r="N46" s="2">
        <f t="shared" ca="1" si="14"/>
        <v>1142.9999998766252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8.302411333467969</v>
      </c>
      <c r="X46" s="2">
        <f t="shared" ca="1" si="16"/>
        <v>-1.0683276718899282E-4</v>
      </c>
      <c r="Y46" s="2">
        <f t="shared" ca="1" si="17"/>
        <v>-391.23932274771391</v>
      </c>
      <c r="Z46" s="2">
        <f t="shared" ca="1" si="18"/>
        <v>1152.8445017669987</v>
      </c>
      <c r="AA46">
        <f t="shared" si="19"/>
        <v>35</v>
      </c>
      <c r="AB46">
        <f t="shared" ca="1" si="20"/>
        <v>769.90748351998559</v>
      </c>
      <c r="AC46" s="2">
        <f t="shared" si="21"/>
        <v>1143</v>
      </c>
      <c r="AD46" s="2">
        <f t="shared" ca="1" si="22"/>
        <v>139198.02585338982</v>
      </c>
      <c r="AE46" s="2">
        <f t="shared" ca="1" si="4"/>
        <v>769.90748351998559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6.4627199999999991</v>
      </c>
      <c r="E47" s="2">
        <f t="shared" ca="1" si="6"/>
        <v>0.17857176452758236</v>
      </c>
      <c r="F47" s="2">
        <f t="shared" ca="1" si="7"/>
        <v>0.98392689002461242</v>
      </c>
      <c r="G47" s="2">
        <f t="shared" ca="1" si="8"/>
        <v>6.4285835229929651</v>
      </c>
      <c r="H47" s="2">
        <f t="shared" ca="1" si="9"/>
        <v>35.421368040886044</v>
      </c>
      <c r="I47" s="2">
        <f t="shared" ref="I47:J47" ca="1" si="32">E47*E47</f>
        <v>3.1887875086494322E-2</v>
      </c>
      <c r="J47" s="2">
        <f t="shared" ca="1" si="32"/>
        <v>0.96811212491350573</v>
      </c>
      <c r="K47" s="2">
        <f t="shared" ca="1" si="11"/>
        <v>0.17570156091783151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8.5396230858527691</v>
      </c>
      <c r="X47" s="2">
        <f t="shared" ca="1" si="16"/>
        <v>-1.2984107346446276</v>
      </c>
      <c r="Y47" s="2">
        <f t="shared" ca="1" si="17"/>
        <v>-395.94948698884639</v>
      </c>
      <c r="Z47" s="2">
        <f t="shared" ca="1" si="18"/>
        <v>1152.8445017669987</v>
      </c>
      <c r="AA47" s="2"/>
      <c r="AB47" s="2"/>
      <c r="AC47" s="2"/>
      <c r="AD47" s="2"/>
      <c r="AE47" s="9">
        <f t="shared" ca="1" si="4"/>
        <v>764.13622712936058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2021-10-23T11:46:40Z</dcterms:modified>
</cp:coreProperties>
</file>